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7"/>
  </bookViews>
  <sheets>
    <sheet name="Тектовая часть" sheetId="1" r:id="rId1"/>
    <sheet name="Таблица 1" sheetId="2" r:id="rId2"/>
    <sheet name="Таблица 2" sheetId="3" r:id="rId3"/>
    <sheet name="Таблица 2.1" sheetId="4" r:id="rId4"/>
    <sheet name="Таблица 3,4" sheetId="5" r:id="rId5"/>
    <sheet name="Таблица 4" sheetId="6" state="hidden" r:id="rId6"/>
    <sheet name="Приложение 2" sheetId="7" r:id="rId7"/>
    <sheet name="Справка" sheetId="8" r:id="rId8"/>
    <sheet name="Лист1" sheetId="9" state="hidden" r:id="rId9"/>
  </sheets>
  <definedNames>
    <definedName name="_xlnm._FilterDatabase" localSheetId="7" hidden="1">'Справка'!$B$31:$X$62</definedName>
    <definedName name="_xlnm._FilterDatabase" localSheetId="2" hidden="1">'Таблица 2'!$A$27:$V$53</definedName>
    <definedName name="_xlnm.Print_Titles" localSheetId="7">'Справка'!$15:$17</definedName>
    <definedName name="_xlnm.Print_Titles" localSheetId="2">'Таблица 2'!$5:$9</definedName>
    <definedName name="_xlnm.Print_Area" localSheetId="7">'Справка'!$A$1:$X$69</definedName>
    <definedName name="_xlnm.Print_Area" localSheetId="2">'Таблица 2'!$B$1:$S$119</definedName>
    <definedName name="_xlnm.Print_Area" localSheetId="0">'Тектовая часть'!$A$1:$C$55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<sst xmlns="http://schemas.openxmlformats.org/spreadsheetml/2006/main" count="1167" uniqueCount="352">
  <si>
    <t>Наименование показателя</t>
  </si>
  <si>
    <t>Код строки</t>
  </si>
  <si>
    <t>Код по бюджетной классификации Российской Федерации</t>
  </si>
  <si>
    <t>всего</t>
  </si>
  <si>
    <t>в том числе:</t>
  </si>
  <si>
    <t>субсидии, предоставляемые в соответствии с абзацем вторым пункта 1 статьи 78.1 Бюджетного кодекса Российской Федерации</t>
  </si>
  <si>
    <t>субсидии на осуществление капитальных вложений</t>
  </si>
  <si>
    <t>поступления от оказания услуг (выполнения работ) на платной основе и от иной приносящей доход деятельности</t>
  </si>
  <si>
    <t>из них гранты</t>
  </si>
  <si>
    <t>Поступления от доходов, всего:</t>
  </si>
  <si>
    <t>X</t>
  </si>
  <si>
    <t>доходы от собственности</t>
  </si>
  <si>
    <t>доходы от оказания услуг, работ</t>
  </si>
  <si>
    <t>доходы от штрафов, пеней, иных сумм принудительного изъятия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</si>
  <si>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</si>
  <si>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иные субсидии, предоставленные из бюджета</t>
  </si>
  <si>
    <t>прочие доходы</t>
  </si>
  <si>
    <t>Выплаты по расходам, всего:</t>
  </si>
  <si>
    <t>в том числе на: выплаты персоналу всего:</t>
  </si>
  <si>
    <t>из них:</t>
  </si>
  <si>
    <t>социальные и иные выплаты населению, всего</t>
  </si>
  <si>
    <t>уплату налогов, сборов и иных платежей, всего</t>
  </si>
  <si>
    <t>прочие расходы (кроме расходов на закупку товаров, работ, услуг)</t>
  </si>
  <si>
    <t>расходы на закупку товаров, работ, услуг, всего</t>
  </si>
  <si>
    <t>Поступление финансовых активов, всего:</t>
  </si>
  <si>
    <t>увеличение остатков средств</t>
  </si>
  <si>
    <t>прочие поступления</t>
  </si>
  <si>
    <t>Выбытие финансовых активов, всего</t>
  </si>
  <si>
    <t>Из них:</t>
  </si>
  <si>
    <t>уменьшение остатков средств</t>
  </si>
  <si>
    <t>прочие выбытия</t>
  </si>
  <si>
    <t>Остаток средств на начало года</t>
  </si>
  <si>
    <t>Остаток средств на конец года</t>
  </si>
  <si>
    <t>главного распорядителя средств бюджета</t>
  </si>
  <si>
    <t>раздела</t>
  </si>
  <si>
    <t>подраздела</t>
  </si>
  <si>
    <t>целевой статьи</t>
  </si>
  <si>
    <t>вида расходов</t>
  </si>
  <si>
    <t>Код по дополнительной классификации</t>
  </si>
  <si>
    <t>КОСГУ</t>
  </si>
  <si>
    <t xml:space="preserve">тип средств </t>
  </si>
  <si>
    <t>мероприятия</t>
  </si>
  <si>
    <t>безвозмездные перечесления организациям</t>
  </si>
  <si>
    <t>субсидия на финансовое обеспечение выполнения муниципального задания (в том числе: Услуга (работа) №1, № 2, №…)</t>
  </si>
  <si>
    <t>пособия по социальной помощи населению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</si>
  <si>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</si>
  <si>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</si>
  <si>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</si>
  <si>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</si>
  <si>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</si>
  <si>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</si>
  <si>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прочие расходы</t>
  </si>
  <si>
    <t>увеличение стоимости материальных запасов</t>
  </si>
  <si>
    <t>увеличение стоимости основных средств</t>
  </si>
  <si>
    <t>Таблица 2.1</t>
  </si>
  <si>
    <t>Показатели выплат по расходам</t>
  </si>
  <si>
    <t>на закупку товаров, работ, услуг учреждения (подразделения)</t>
  </si>
  <si>
    <t>Год начала закупки</t>
  </si>
  <si>
    <t>Сумма выплат по расходам на закупку товаров, работ и услуг, руб. (с точностью до двух знаков после запятой - 0,00</t>
  </si>
  <si>
    <t>всего на закупки</t>
  </si>
  <si>
    <t>в соответствии с Федеральным законом от 5 апреля 2013 г. N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</si>
  <si>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 г. N 223-ФЗ "О закупках товаров, работ, услуг отдельными видами юридических лиц"</t>
  </si>
  <si>
    <t>Выплаты по расходам на закупку товаров, работ, услуг всего:</t>
  </si>
  <si>
    <t>в том числе: на оплату контрактов заключенных до начала очередного финансового года:</t>
  </si>
  <si>
    <t>на закупку товаров работ, услуг по году начала закупки:</t>
  </si>
  <si>
    <t>Таблица 2</t>
  </si>
  <si>
    <t>III. Показатели по поступлениям и выплатам</t>
  </si>
  <si>
    <t>бюджетного (автономного) учреждения</t>
  </si>
  <si>
    <t>Таблица 3</t>
  </si>
  <si>
    <t>Сумма (руб., с точностью до двух знаков после запятой - 0,00)</t>
  </si>
  <si>
    <t>Поступление</t>
  </si>
  <si>
    <t>Выбытие</t>
  </si>
  <si>
    <t>Таблица 4</t>
  </si>
  <si>
    <t>Справочная информация</t>
  </si>
  <si>
    <t>Сумма (тыс. руб.)</t>
  </si>
  <si>
    <t>Объем публичных обязательств, всего:</t>
  </si>
  <si>
    <t>Объем бюджетных инвестиций (в части переданных полномочий государственного (муниципального) заказчика в соответствии с Бюджетным кодексом Российской Федерации), всего:</t>
  </si>
  <si>
    <t>Объем средств, поступивших во временное распоряжение, всего:</t>
  </si>
  <si>
    <t>Сведения о средствах, поступающих во временное распоряжение учреждения (подразделения)</t>
  </si>
  <si>
    <t xml:space="preserve">                                                                                (очередной финансовый год)</t>
  </si>
  <si>
    <t>Таблица 1</t>
  </si>
  <si>
    <t>II. Показатели финансового состояния</t>
  </si>
  <si>
    <t>бюджетного (автономного) учреждения (подразделения)</t>
  </si>
  <si>
    <t xml:space="preserve">                                                  (на последнюю отчетную дату)</t>
  </si>
  <si>
    <t>I. Нефинансовые активы, всего:</t>
  </si>
  <si>
    <t>1.1. Общая балансовая стоимость недвижимого муниципального имущества, всего</t>
  </si>
  <si>
    <t>1.1.1. Стоимость имущества, закрепленного собственником имущества за учреждением на праве оперативного управления</t>
  </si>
  <si>
    <t xml:space="preserve">1.1.2. Стоимость имущества, приобретенного учреждением (подразделением) за счет выделенных собственником имущества учреждения </t>
  </si>
  <si>
    <t>1.1.3. Стоимость имущества, приобретенного учреждением (подразделением) за счет доходов, полученных от платной и иной приносящей доход деятельности</t>
  </si>
  <si>
    <t>1.1.4. Остаточная стоимость недвижимого муниципального имущества</t>
  </si>
  <si>
    <t>1.2. Общая балансовая стоимость движимого муниципального имущества, всего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</si>
  <si>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</si>
  <si>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</si>
  <si>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t>II. Финансовые активы, всего</t>
  </si>
  <si>
    <t>2.1. Денежные средства учреждения всего</t>
  </si>
  <si>
    <t>в том числе</t>
  </si>
  <si>
    <t>2.1.1. Денежные средства учреждения на счетах</t>
  </si>
  <si>
    <t>2.1.2. Денежные средства учреждения, размещенные на депозиты в кредитной организации</t>
  </si>
  <si>
    <t>2.3. Иные финансовые инструменты</t>
  </si>
  <si>
    <t>2.3. Дебиторская задолженность по доходам</t>
  </si>
  <si>
    <t>2.4. Дебиторская задолженность по расходам</t>
  </si>
  <si>
    <t>III. Обязательства, всего</t>
  </si>
  <si>
    <t>3.1. Долговые обязательства</t>
  </si>
  <si>
    <t xml:space="preserve">3.2. Кредиторская задолженность </t>
  </si>
  <si>
    <t>3.2.1. Просроченная кредиторская задолженность</t>
  </si>
  <si>
    <t xml:space="preserve">                 План финансово-хозяйственной деятельности</t>
  </si>
  <si>
    <t>Наименование органа, осуществляющего функции и полномочия учредителя</t>
  </si>
  <si>
    <t>Адрес фактического местонахождения учреждения (подразделения)</t>
  </si>
  <si>
    <t>Код по реестру участников бюджетного процесса, а также юридических</t>
  </si>
  <si>
    <t>лиц, не являющихся участниками бюджетного процесса</t>
  </si>
  <si>
    <t>I. Сведения о деятельности</t>
  </si>
  <si>
    <t xml:space="preserve">                                                             </t>
  </si>
  <si>
    <t xml:space="preserve">                                                            </t>
  </si>
  <si>
    <t xml:space="preserve">                                                         </t>
  </si>
  <si>
    <t>Форма по КФД</t>
  </si>
  <si>
    <t xml:space="preserve">Дата   </t>
  </si>
  <si>
    <t>Наименование муниципального</t>
  </si>
  <si>
    <t xml:space="preserve">по ОКПО     </t>
  </si>
  <si>
    <t xml:space="preserve">Единица измерения: руб.  </t>
  </si>
  <si>
    <t>по ОКЕИ</t>
  </si>
  <si>
    <t>КОДЫ</t>
  </si>
  <si>
    <t>заработная плата</t>
  </si>
  <si>
    <t>начисления на выплаты по оплате труда</t>
  </si>
  <si>
    <t>Х</t>
  </si>
  <si>
    <t>Закупка товаров, работ, услуг в сфере информационно-коммуникационных технологий</t>
  </si>
  <si>
    <t>Прочая закупка товаров, работ и услуг для обеспечения государственных (муниципальных) нужд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</si>
  <si>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</si>
  <si>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>Справка к плану финансово-хозяйственной деятельности</t>
  </si>
  <si>
    <t>Ед. измерения: в рублях</t>
  </si>
  <si>
    <t>1.1.  Цели деятельности бюджетного  учреждения :</t>
  </si>
  <si>
    <t xml:space="preserve"> УТВЕРЖДАЮ:</t>
  </si>
  <si>
    <t>04.03.00</t>
  </si>
  <si>
    <t>00.00.00</t>
  </si>
  <si>
    <t>04.02.00</t>
  </si>
  <si>
    <t>Субсидии бюджетным учреждениям на возмещение нормативных затрат, связанных с оказанием ими в соответствии муниципальным заданием муниципальных услуг (выполнением работ)</t>
  </si>
  <si>
    <t>Субсидии бюджетным учреждениям на иные цели, а также бюджетные инвестиции</t>
  </si>
  <si>
    <t>Лицевой счет</t>
  </si>
  <si>
    <t>Сумма на год</t>
  </si>
  <si>
    <t>финансово-экономической</t>
  </si>
  <si>
    <t>Исполнитель</t>
  </si>
  <si>
    <t>010000000</t>
  </si>
  <si>
    <t>05.02.02</t>
  </si>
  <si>
    <t>02.01.00</t>
  </si>
  <si>
    <t>Приложение 2 к приложению</t>
  </si>
  <si>
    <t>к постановлению администрации города Пыть-Яха</t>
  </si>
  <si>
    <t>УТВЕРЖДАЮ</t>
  </si>
  <si>
    <t>(наименование должности лица, утверждающего документ; наименование органа,</t>
  </si>
  <si>
    <t>осуществляющего функции и полномочия учредителя (учреждения))</t>
  </si>
  <si>
    <t>(подпись)</t>
  </si>
  <si>
    <t>(расшифровка подписи)</t>
  </si>
  <si>
    <t>"</t>
  </si>
  <si>
    <t xml:space="preserve"> г.</t>
  </si>
  <si>
    <t>СВЕДЕНИЯ</t>
  </si>
  <si>
    <t xml:space="preserve"> Г.</t>
  </si>
  <si>
    <t>Форма по ОКУД</t>
  </si>
  <si>
    <t>0501016</t>
  </si>
  <si>
    <t>от "</t>
  </si>
  <si>
    <t>Дата</t>
  </si>
  <si>
    <t>Ммуниципальное учреждение</t>
  </si>
  <si>
    <t>подразделение</t>
  </si>
  <si>
    <t>по ОКПО</t>
  </si>
  <si>
    <t>ИНН/КПП</t>
  </si>
  <si>
    <t>Дата представления предыдущих Сведений</t>
  </si>
  <si>
    <t>Наименование бюджета</t>
  </si>
  <si>
    <t>Бюджет субьекта</t>
  </si>
  <si>
    <t>по ОКТМО</t>
  </si>
  <si>
    <t>Наименование органа, осуществляющего</t>
  </si>
  <si>
    <t>Администрация города Пыть-Яха исполнительно-распорядительный орган муниципального образования</t>
  </si>
  <si>
    <t>функции и полномочия учредителя</t>
  </si>
  <si>
    <t>Глава по БК</t>
  </si>
  <si>
    <t>ведение лицевого счета</t>
  </si>
  <si>
    <t>Единица измерения: руб. (с точностью до второго десятичного знака)</t>
  </si>
  <si>
    <t>по ОКВ</t>
  </si>
  <si>
    <t>(наименование иностранной валюты)</t>
  </si>
  <si>
    <t>Наименование субсидии</t>
  </si>
  <si>
    <t>Код
субсидии</t>
  </si>
  <si>
    <t>Код 
по бюджетной классификации Российской Федерации</t>
  </si>
  <si>
    <t>Разрешенный к использованию</t>
  </si>
  <si>
    <t>Суммы возврата дебиторской задолженности прошлых лет</t>
  </si>
  <si>
    <t>Планируемые</t>
  </si>
  <si>
    <t>остаток субсидии прошлых лет</t>
  </si>
  <si>
    <t>на начало 20</t>
  </si>
  <si>
    <t>код</t>
  </si>
  <si>
    <t>сумма</t>
  </si>
  <si>
    <t>поступления</t>
  </si>
  <si>
    <t>выплаты</t>
  </si>
  <si>
    <t>Всего</t>
  </si>
  <si>
    <t>х</t>
  </si>
  <si>
    <t>Номер страницы</t>
  </si>
  <si>
    <t>Всего страниц</t>
  </si>
  <si>
    <t>ОТМЕТКА ОРГАНА, ОСУЩЕСТВЛЯЮЩЕГО ВЕДЕНИЕ ЛИЦЕВОГО СЧЕТА,</t>
  </si>
  <si>
    <t>сово-экономи-</t>
  </si>
  <si>
    <t>О ПРИНЯТИИ НАСТОЯЩИХ СВЕДЕНИЙ</t>
  </si>
  <si>
    <t>ческой службы</t>
  </si>
  <si>
    <t>Ответственный</t>
  </si>
  <si>
    <t>исполнитель</t>
  </si>
  <si>
    <t>(должность)</t>
  </si>
  <si>
    <t>(телефон)</t>
  </si>
  <si>
    <t>Экономист ПЭО</t>
  </si>
  <si>
    <t>42-12-93</t>
  </si>
  <si>
    <t>доходы от операций с активами</t>
  </si>
  <si>
    <t>оплата труда и начисления на выплаты по оплате труда</t>
  </si>
  <si>
    <t>Фонд оплаты труда учреждений</t>
  </si>
  <si>
    <t>Иные выплаты персоналу учреждений, за исключением фонда оплаты труда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</si>
  <si>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</si>
  <si>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</si>
  <si>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Упалата налога на имущество организаций и земельного налога</t>
  </si>
  <si>
    <t>Уплата прочих налогов, сборов</t>
  </si>
  <si>
    <t>Уплата иных платежей</t>
  </si>
  <si>
    <t>(наименование должности лица,</t>
  </si>
  <si>
    <t>утверждающего документ)</t>
  </si>
  <si>
    <t>(подпись) (расшифровка подписи)</t>
  </si>
  <si>
    <t>Вагин А. С.</t>
  </si>
  <si>
    <t xml:space="preserve">  </t>
  </si>
  <si>
    <r>
      <t xml:space="preserve">ИНН/КПП   </t>
    </r>
    <r>
      <rPr>
        <b/>
        <u val="single"/>
        <sz val="10"/>
        <color indexed="8"/>
        <rFont val="Times New Roman"/>
        <family val="1"/>
      </rPr>
      <t>8612009269/861201001</t>
    </r>
  </si>
  <si>
    <t>1.2.  Виды деятельности бюджетного  учреждения:</t>
  </si>
  <si>
    <t>41261830</t>
  </si>
  <si>
    <t>Директор</t>
  </si>
  <si>
    <t>А.С.Вагин</t>
  </si>
  <si>
    <t>500.01.010.0</t>
  </si>
  <si>
    <t>500.02.010.0</t>
  </si>
  <si>
    <t>Код субсидии</t>
  </si>
  <si>
    <t>доходы от штрафов, пеней, иных сумм принудительного изъятия, приносящая доход деятельность</t>
  </si>
  <si>
    <t>500.03.010.0</t>
  </si>
  <si>
    <t>в том числе на: выплаты по расходам всего:</t>
  </si>
  <si>
    <t>8612009269/861201001</t>
  </si>
  <si>
    <t>71885000</t>
  </si>
  <si>
    <t>11</t>
  </si>
  <si>
    <t>04</t>
  </si>
  <si>
    <t>01</t>
  </si>
  <si>
    <t>05.03.00</t>
  </si>
  <si>
    <t>020040000</t>
  </si>
  <si>
    <t>05.02.03</t>
  </si>
  <si>
    <t>00.00.01</t>
  </si>
  <si>
    <t>00.00.02</t>
  </si>
  <si>
    <t>00.00.03</t>
  </si>
  <si>
    <t>020010000</t>
  </si>
  <si>
    <t>М.А.Малинина</t>
  </si>
  <si>
    <t>Обеспечение комплексной безопасности (в том числе мероприятия антитеррористической направленности)</t>
  </si>
  <si>
    <r>
      <t xml:space="preserve">учреждения (подразделения) </t>
    </r>
    <r>
      <rPr>
        <b/>
        <u val="single"/>
        <sz val="10"/>
        <color indexed="8"/>
        <rFont val="Times New Roman"/>
        <family val="1"/>
      </rPr>
      <t>МБУ СШ</t>
    </r>
  </si>
  <si>
    <t>МБУ СШ</t>
  </si>
  <si>
    <t xml:space="preserve">Директор МБУ СШ </t>
  </si>
  <si>
    <t>Учреждение: МБУ СШ</t>
  </si>
  <si>
    <t xml:space="preserve">    Сумма руб.</t>
  </si>
  <si>
    <t>Руководитель учреждения________________________А.С.Вагин</t>
  </si>
  <si>
    <t>Зам.главного бухгалтера</t>
  </si>
  <si>
    <t>Р.Р.Билалова</t>
  </si>
  <si>
    <t>_______________Билалова Р.Р.</t>
  </si>
  <si>
    <t>Обеспечение массового вовлечения детей и подростков в систематические занятия физической культурой и спортом; подготовка спортивного резерва и дальнейшего отбора наиболее одаренных спортсменов, имеющих перспективу в достижении спортивных результатов международного уровня; подготовки кандидатов в сборные команды города Пыть-Яха, Ханты-Мансийского автономного округа-Югры, Российской Федерации.</t>
  </si>
  <si>
    <t>социальные пособия и компенсации персоналу в денежной форме</t>
  </si>
  <si>
    <t>прочие несоциальные выплаты персоналу в натуральной форме</t>
  </si>
  <si>
    <t>прочие несоциальные выплаты персоналу в денежной форме</t>
  </si>
  <si>
    <t>налоги, пошлины и сборы</t>
  </si>
  <si>
    <t>увеличение стоимости горюче-смазочных материалов</t>
  </si>
  <si>
    <t>увеличение стоимости прочих оборотных запасов (материалов)</t>
  </si>
  <si>
    <t>0520200590</t>
  </si>
  <si>
    <t>1101</t>
  </si>
  <si>
    <t>11010520400590244226</t>
  </si>
  <si>
    <t>214</t>
  </si>
  <si>
    <t>226</t>
  </si>
  <si>
    <t>пенсии, пособия, выплачиваемые работодателями, нанимателями бывшим работникам</t>
  </si>
  <si>
    <t>291</t>
  </si>
  <si>
    <t>увеличение стоимости продуктов питания</t>
  </si>
  <si>
    <t>Начальник отдела по физической культуре и спорту</t>
  </si>
  <si>
    <t>______________Малинина М.А.</t>
  </si>
  <si>
    <t>628383, Российская Федерация, Ханты-Мансийский автономный округ-Югра, город Пыть-Ях, микрорайон   № 3 «Кедровый», ул. Святослава Федорова, дом 23</t>
  </si>
  <si>
    <t>Администрация города Пыть-Ях исполнительно-распорядительный орган муниципального образования</t>
  </si>
  <si>
    <r>
      <t xml:space="preserve">1.3.  Перечень услуг (работ), относящихся в соответствии с уставом (положением) к основным видам деятельности учреждения (подразделения), предоставление которых для физических и юридических лиц осуществляется в том числе за плату: </t>
    </r>
    <r>
      <rPr>
        <sz val="10"/>
        <rFont val="Times New Roman"/>
        <family val="1"/>
      </rPr>
      <t>индивидуальные и групповые занятия: общая физическая подготовка обучающихся; развитие физических способностей обучающихся (реализация индивидуальных стратегий развития ребенка);  индивидуальное и семейное консультирование родителей (законных представителей); дополнительные программы по направлениям: дополнительные общеобразовательные программы; программы спортивной подготовки; предоставление услуг спортивного  комплекса; сдача в аренду  основных фондов и иного имущества в соответствии с действующим законодательством. Иная приносящая доход деятельность Учреждения, соответствующая целям Учреждения, не приносящая ущерб основной уставной деятельности и не запрещенная законодательством Российской Федерации: инвестиционно-финансовая деятельность Учреждения с согласия Учредителя; торгово-закупочная деятельность; оказание услуг физическим лицам и (или) юридическим лицам на базе спортивного комплекса.</t>
    </r>
  </si>
  <si>
    <t>Реализация мероприятий по содействию трудоустройству граждан</t>
  </si>
  <si>
    <t>04010610185060111211</t>
  </si>
  <si>
    <t>04010610185060119213</t>
  </si>
  <si>
    <t>Деятельность в области спорта; организация и проведение  спортивно-массовых и физкультурно-оздоровительных мероприятий.</t>
  </si>
  <si>
    <t>00000000000000150152</t>
  </si>
  <si>
    <t>Налог на прибыль</t>
  </si>
  <si>
    <t>Примечание</t>
  </si>
  <si>
    <t>Объем финансового обеспечения на 2023 год</t>
  </si>
  <si>
    <t>на 2021 г.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</si>
  <si>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</si>
  <si>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</si>
  <si>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</si>
  <si>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</si>
  <si>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</si>
  <si>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</si>
  <si>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</si>
  <si>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</si>
  <si>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</si>
  <si>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</si>
  <si>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</si>
  <si>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</si>
  <si>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11010520682130244226</t>
  </si>
  <si>
    <t>110105206S2130244226</t>
  </si>
  <si>
    <t>Развитие сети спортивных объектов шаговой доступности</t>
  </si>
  <si>
    <t>020130000</t>
  </si>
  <si>
    <t>Закупка энергетических ресурсов</t>
  </si>
  <si>
    <t>КОСГУ 221 - 300,00 руб.</t>
  </si>
  <si>
    <t>КОСГУ 223 - 47 195,65 руб.</t>
  </si>
  <si>
    <t>КОСГУ 343 - 13 891,00 руб.</t>
  </si>
  <si>
    <t>КОСГУ 226 - 42 169,05 руб.</t>
  </si>
  <si>
    <t>11010520682130244310</t>
  </si>
  <si>
    <t>020170000</t>
  </si>
  <si>
    <t>11014040099990244310</t>
  </si>
  <si>
    <t>11014040099990244346</t>
  </si>
  <si>
    <t>Финансовое обеспечение мероприятий, связанных с профилактикой и устранением последствий распространения новой коронавирусной инфекции (COVID - 2019)</t>
  </si>
  <si>
    <t>04010620299990244226</t>
  </si>
  <si>
    <t>Основное мероприятие "Предупредительные меры, направленные на снижение производственного травматизма и профессиональной заболеваемости"</t>
  </si>
  <si>
    <t>020000000</t>
  </si>
  <si>
    <t>020100000</t>
  </si>
  <si>
    <t>11010520385160244310</t>
  </si>
  <si>
    <t>Реализация наказов избиратетей депутатов Думы Ханты-Мансийского автономного округа -Югры</t>
  </si>
  <si>
    <t>11010520385160244345</t>
  </si>
  <si>
    <t>11010520385160244349</t>
  </si>
  <si>
    <t>020210000</t>
  </si>
  <si>
    <t>другие экономические санкции</t>
  </si>
  <si>
    <t>Усова Е.А.</t>
  </si>
  <si>
    <t>Начальник управления</t>
  </si>
  <si>
    <t>по культуре и спорту</t>
  </si>
  <si>
    <t>И.о.руководителя финан-</t>
  </si>
  <si>
    <t>службы                                         _________________М.А.Малинина</t>
  </si>
  <si>
    <t>И.о.руководителя</t>
  </si>
  <si>
    <t>«Укрепление материально-технической базы учреждений спорта»</t>
  </si>
  <si>
    <t>11010520699990244310</t>
  </si>
  <si>
    <t>11010520699990244345</t>
  </si>
  <si>
    <t>11010520699990244346</t>
  </si>
  <si>
    <t>Начальник управления по культуре и спорту</t>
  </si>
  <si>
    <t>Управление культуре и спорту</t>
  </si>
  <si>
    <t>доходы от возмещений Фонда социального страхования Российской Федерации расходов</t>
  </si>
  <si>
    <t>на 2022 год и плановый период 2023-2024 годы</t>
  </si>
  <si>
    <t>Объем финансового обеспечения, руб. (с точностью до двух знаков после запятой - 0,00) на 2022 год</t>
  </si>
  <si>
    <t>Объем финансового обеспечения на 2024 год</t>
  </si>
  <si>
    <t>0420400590</t>
  </si>
  <si>
    <t>112</t>
  </si>
  <si>
    <t>0420300590</t>
  </si>
  <si>
    <t>212</t>
  </si>
  <si>
    <t>04206S2110</t>
  </si>
  <si>
    <t>0420682110</t>
  </si>
  <si>
    <t>0520299990</t>
  </si>
  <si>
    <t>020190000</t>
  </si>
  <si>
    <t>0420500590</t>
  </si>
  <si>
    <t>на 2022 текущий год</t>
  </si>
  <si>
    <t>10 января 2022 год</t>
  </si>
  <si>
    <t>10</t>
  </si>
  <si>
    <t>января</t>
  </si>
  <si>
    <t>22</t>
  </si>
  <si>
    <t>___________(Усова Е.А.)</t>
  </si>
  <si>
    <t>0420652110</t>
  </si>
  <si>
    <t>11010520400590244225</t>
  </si>
  <si>
    <t>ОБ ОПЕРАЦИЯХ С ЦЕЛЕВЫМИ СУБСИДИЯМИ, ПРЕДОСТАВЛЕННЫМИ МУНИЦИПАЛЬНОМУ УЧРЕЖДЕНИЮ НА 2022</t>
  </si>
  <si>
    <t>на 2022 г. очередной финансовый год</t>
  </si>
  <si>
    <t>на 2023 г. 1-ый год планового периода</t>
  </si>
  <si>
    <t>на 2024 г. 2-ой год планового периода</t>
  </si>
  <si>
    <t>на     2022 г.</t>
  </si>
  <si>
    <t>Кредиторская задолженность на начало 2022 г. составила 103 555,70 руб. в том числе: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</si>
</sst>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000"/>
    <numFmt numFmtId="175" formatCode="000"/>
    <numFmt numFmtId="176" formatCode="#,##0.00_р_."/>
    <numFmt numFmtId="177" formatCode="0.0"/>
    <numFmt numFmtId="178" formatCode="_(* #,##0.00_);_(* \(#,##0.00\);_(* &quot;-&quot;??_);_(@_)"/>
    <numFmt numFmtId="179" formatCode="[$-FC19]d\ mmmm\ yyyy\ &quot;г.&quot;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78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7"/>
      <name val="Arial"/>
      <family val="2"/>
    </font>
    <font>
      <sz val="6.5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7"/>
      <name val="Arial Narrow"/>
      <family val="2"/>
    </font>
    <font>
      <sz val="8"/>
      <name val="Arial Narrow"/>
      <family val="2"/>
    </font>
    <font>
      <b/>
      <i/>
      <sz val="7"/>
      <name val="Arial"/>
      <family val="2"/>
    </font>
    <font>
      <b/>
      <i/>
      <sz val="11"/>
      <color indexed="8"/>
      <name val="Calibri"/>
      <family val="2"/>
    </font>
    <font>
      <i/>
      <sz val="12"/>
      <color indexed="8"/>
      <name val="Calibri"/>
      <family val="2"/>
    </font>
    <font>
      <b/>
      <i/>
      <sz val="12"/>
      <color indexed="8"/>
      <name val="Calibri"/>
      <family val="2"/>
    </font>
    <font>
      <b/>
      <sz val="10"/>
      <name val="Arial Cyr"/>
      <family val="0"/>
    </font>
    <font>
      <sz val="10"/>
      <name val="Arial Cyr"/>
      <family val="0"/>
    </font>
    <font>
      <sz val="11"/>
      <name val="Calibri"/>
      <family val="2"/>
    </font>
    <font>
      <i/>
      <sz val="11"/>
      <color indexed="8"/>
      <name val="Calibri"/>
      <family val="2"/>
    </font>
    <font>
      <b/>
      <sz val="10"/>
      <name val="Times New Roman"/>
      <family val="1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sz val="16"/>
      <color indexed="8"/>
      <name val="Times New Roman"/>
      <family val="1"/>
    </font>
    <font>
      <sz val="16"/>
      <color indexed="8"/>
      <name val="Calibri"/>
      <family val="2"/>
    </font>
    <font>
      <sz val="12"/>
      <name val="Times New Roman"/>
      <family val="1"/>
    </font>
    <font>
      <i/>
      <sz val="12"/>
      <name val="Calibri"/>
      <family val="2"/>
    </font>
    <font>
      <b/>
      <i/>
      <sz val="11"/>
      <name val="Calibri"/>
      <family val="2"/>
    </font>
    <font>
      <b/>
      <i/>
      <sz val="12"/>
      <name val="Calibri"/>
      <family val="2"/>
    </font>
    <font>
      <i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mediumDashDotDot"/>
      <bottom/>
    </border>
    <border>
      <left/>
      <right style="mediumDashDotDot"/>
      <top style="mediumDashDotDot"/>
      <bottom/>
    </border>
    <border>
      <left/>
      <right style="mediumDashDotDot"/>
      <top/>
      <bottom/>
    </border>
    <border>
      <left style="mediumDashDotDot"/>
      <right/>
      <top/>
      <bottom/>
    </border>
    <border>
      <left style="mediumDashDotDot"/>
      <right/>
      <top/>
      <bottom style="mediumDashDotDot"/>
    </border>
    <border>
      <left/>
      <right/>
      <top/>
      <bottom style="mediumDashDotDot"/>
    </border>
    <border>
      <left/>
      <right style="mediumDashDotDot"/>
      <top/>
      <bottom style="mediumDashDotDot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/>
      <top>
        <color indexed="63"/>
      </top>
      <bottom style="medium"/>
    </border>
    <border>
      <left/>
      <right/>
      <top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/>
      <top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/>
      <bottom/>
    </border>
    <border>
      <left style="thin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DashDotDot"/>
      <right/>
      <top style="mediumDashDotDot"/>
      <bottom/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0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9" fillId="25" borderId="1" applyNumberFormat="0" applyAlignment="0" applyProtection="0"/>
    <xf numFmtId="0" fontId="60" fillId="26" borderId="2" applyNumberFormat="0" applyAlignment="0" applyProtection="0"/>
    <xf numFmtId="0" fontId="61" fillId="26" borderId="1" applyNumberFormat="0" applyAlignment="0" applyProtection="0"/>
    <xf numFmtId="0" fontId="62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7" borderId="7" applyNumberFormat="0" applyAlignment="0" applyProtection="0"/>
    <xf numFmtId="0" fontId="68" fillId="0" borderId="0" applyNumberFormat="0" applyFill="0" applyBorder="0" applyAlignment="0" applyProtection="0"/>
    <xf numFmtId="0" fontId="69" fillId="28" borderId="0" applyNumberFormat="0" applyBorder="0" applyAlignment="0" applyProtection="0"/>
    <xf numFmtId="0" fontId="11" fillId="0" borderId="0">
      <alignment/>
      <protection/>
    </xf>
    <xf numFmtId="0" fontId="70" fillId="29" borderId="0" applyNumberFormat="0" applyBorder="0" applyAlignment="0" applyProtection="0"/>
    <xf numFmtId="0" fontId="7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74" fillId="31" borderId="0" applyNumberFormat="0" applyBorder="0" applyAlignment="0" applyProtection="0"/>
  </cellStyleXfs>
  <cellXfs count="561"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justify" vertical="center"/>
    </xf>
    <xf numFmtId="174" fontId="1" fillId="0" borderId="10" xfId="0" applyNumberFormat="1" applyFont="1" applyBorder="1" applyAlignment="1">
      <alignment horizontal="center" vertical="center" wrapText="1"/>
    </xf>
    <xf numFmtId="175" fontId="1" fillId="0" borderId="10" xfId="0" applyNumberFormat="1" applyFont="1" applyBorder="1" applyAlignment="1">
      <alignment horizontal="center" vertical="center" wrapText="1"/>
    </xf>
    <xf numFmtId="175" fontId="1" fillId="0" borderId="10" xfId="0" applyNumberFormat="1" applyFont="1" applyBorder="1" applyAlignment="1">
      <alignment vertical="center" wrapText="1"/>
    </xf>
    <xf numFmtId="0" fontId="0" fillId="0" borderId="0" xfId="0" applyAlignment="1">
      <alignment horizontal="right"/>
    </xf>
    <xf numFmtId="0" fontId="0" fillId="0" borderId="10" xfId="0" applyBorder="1" applyAlignment="1">
      <alignment wrapText="1"/>
    </xf>
    <xf numFmtId="0" fontId="4" fillId="0" borderId="0" xfId="0" applyFont="1" applyAlignment="1">
      <alignment horizontal="justify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 indent="15"/>
    </xf>
    <xf numFmtId="0" fontId="5" fillId="0" borderId="0" xfId="0" applyFont="1" applyAlignment="1">
      <alignment horizontal="justify" vertical="center"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justify" vertical="center"/>
    </xf>
    <xf numFmtId="14" fontId="5" fillId="0" borderId="10" xfId="0" applyNumberFormat="1" applyFont="1" applyBorder="1" applyAlignment="1">
      <alignment horizontal="justify" vertical="center"/>
    </xf>
    <xf numFmtId="0" fontId="7" fillId="0" borderId="0" xfId="0" applyFont="1" applyAlignment="1">
      <alignment/>
    </xf>
    <xf numFmtId="0" fontId="7" fillId="0" borderId="0" xfId="42" applyFont="1" applyAlignment="1">
      <alignment horizontal="justify" vertical="center"/>
    </xf>
    <xf numFmtId="0" fontId="7" fillId="0" borderId="10" xfId="42" applyFont="1" applyBorder="1" applyAlignment="1">
      <alignment horizontal="center" vertical="center"/>
    </xf>
    <xf numFmtId="0" fontId="5" fillId="0" borderId="0" xfId="0" applyFont="1" applyBorder="1" applyAlignment="1">
      <alignment horizontal="justify" vertical="center"/>
    </xf>
    <xf numFmtId="4" fontId="1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7" fillId="0" borderId="0" xfId="0" applyFont="1" applyBorder="1" applyAlignment="1">
      <alignment/>
    </xf>
    <xf numFmtId="0" fontId="0" fillId="0" borderId="0" xfId="0" applyFill="1" applyAlignment="1">
      <alignment/>
    </xf>
    <xf numFmtId="0" fontId="9" fillId="0" borderId="0" xfId="0" applyNumberFormat="1" applyFont="1" applyBorder="1" applyAlignment="1">
      <alignment horizontal="left"/>
    </xf>
    <xf numFmtId="0" fontId="10" fillId="0" borderId="0" xfId="0" applyNumberFormat="1" applyFont="1" applyBorder="1" applyAlignment="1">
      <alignment horizontal="left"/>
    </xf>
    <xf numFmtId="0" fontId="11" fillId="0" borderId="0" xfId="0" applyNumberFormat="1" applyFont="1" applyBorder="1" applyAlignment="1">
      <alignment horizontal="left"/>
    </xf>
    <xf numFmtId="0" fontId="11" fillId="0" borderId="0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center" vertical="top"/>
    </xf>
    <xf numFmtId="0" fontId="11" fillId="0" borderId="0" xfId="0" applyNumberFormat="1" applyFont="1" applyBorder="1" applyAlignment="1">
      <alignment horizontal="right"/>
    </xf>
    <xf numFmtId="0" fontId="12" fillId="0" borderId="0" xfId="0" applyNumberFormat="1" applyFont="1" applyBorder="1" applyAlignment="1">
      <alignment horizontal="left"/>
    </xf>
    <xf numFmtId="0" fontId="14" fillId="0" borderId="0" xfId="0" applyNumberFormat="1" applyFont="1" applyFill="1" applyBorder="1" applyAlignment="1">
      <alignment horizontal="left"/>
    </xf>
    <xf numFmtId="0" fontId="14" fillId="0" borderId="0" xfId="0" applyNumberFormat="1" applyFont="1" applyBorder="1" applyAlignment="1">
      <alignment horizontal="right"/>
    </xf>
    <xf numFmtId="0" fontId="14" fillId="0" borderId="0" xfId="0" applyNumberFormat="1" applyFont="1" applyBorder="1" applyAlignment="1">
      <alignment horizontal="left"/>
    </xf>
    <xf numFmtId="0" fontId="14" fillId="0" borderId="0" xfId="0" applyNumberFormat="1" applyFont="1" applyBorder="1" applyAlignment="1">
      <alignment horizontal="left" vertical="center"/>
    </xf>
    <xf numFmtId="0" fontId="11" fillId="0" borderId="0" xfId="0" applyNumberFormat="1" applyFont="1" applyBorder="1" applyAlignment="1">
      <alignment horizontal="left" vertical="center"/>
    </xf>
    <xf numFmtId="0" fontId="11" fillId="0" borderId="0" xfId="0" applyNumberFormat="1" applyFont="1" applyBorder="1" applyAlignment="1">
      <alignment horizontal="right" vertical="center"/>
    </xf>
    <xf numFmtId="0" fontId="11" fillId="0" borderId="0" xfId="0" applyNumberFormat="1" applyFont="1" applyBorder="1" applyAlignment="1">
      <alignment horizontal="left" wrapText="1"/>
    </xf>
    <xf numFmtId="0" fontId="15" fillId="0" borderId="0" xfId="0" applyNumberFormat="1" applyFont="1" applyBorder="1" applyAlignment="1">
      <alignment horizontal="left"/>
    </xf>
    <xf numFmtId="0" fontId="11" fillId="0" borderId="0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left" vertical="center"/>
    </xf>
    <xf numFmtId="0" fontId="9" fillId="0" borderId="0" xfId="0" applyNumberFormat="1" applyFont="1" applyBorder="1" applyAlignment="1">
      <alignment horizontal="right" vertical="center"/>
    </xf>
    <xf numFmtId="49" fontId="9" fillId="0" borderId="0" xfId="0" applyNumberFormat="1" applyFont="1" applyBorder="1" applyAlignment="1">
      <alignment horizontal="center" vertical="center"/>
    </xf>
    <xf numFmtId="0" fontId="11" fillId="0" borderId="0" xfId="0" applyNumberFormat="1" applyFont="1" applyBorder="1" applyAlignment="1">
      <alignment horizontal="center" vertical="top"/>
    </xf>
    <xf numFmtId="49" fontId="16" fillId="0" borderId="0" xfId="0" applyNumberFormat="1" applyFont="1" applyBorder="1" applyAlignment="1">
      <alignment horizontal="center" vertical="center"/>
    </xf>
    <xf numFmtId="0" fontId="11" fillId="0" borderId="0" xfId="0" applyNumberFormat="1" applyFont="1" applyBorder="1" applyAlignment="1">
      <alignment horizontal="left" vertical="top"/>
    </xf>
    <xf numFmtId="0" fontId="15" fillId="0" borderId="0" xfId="0" applyNumberFormat="1" applyFont="1" applyBorder="1" applyAlignment="1">
      <alignment horizontal="left" vertical="center"/>
    </xf>
    <xf numFmtId="0" fontId="16" fillId="0" borderId="0" xfId="0" applyNumberFormat="1" applyFont="1" applyBorder="1" applyAlignment="1">
      <alignment horizontal="left"/>
    </xf>
    <xf numFmtId="0" fontId="19" fillId="0" borderId="11" xfId="0" applyNumberFormat="1" applyFont="1" applyBorder="1" applyAlignment="1">
      <alignment horizontal="center"/>
    </xf>
    <xf numFmtId="0" fontId="19" fillId="0" borderId="12" xfId="0" applyNumberFormat="1" applyFont="1" applyBorder="1" applyAlignment="1">
      <alignment horizontal="center"/>
    </xf>
    <xf numFmtId="0" fontId="19" fillId="0" borderId="0" xfId="0" applyNumberFormat="1" applyFont="1" applyBorder="1" applyAlignment="1">
      <alignment horizontal="center"/>
    </xf>
    <xf numFmtId="0" fontId="19" fillId="0" borderId="13" xfId="0" applyNumberFormat="1" applyFont="1" applyBorder="1" applyAlignment="1">
      <alignment horizontal="center"/>
    </xf>
    <xf numFmtId="0" fontId="16" fillId="0" borderId="14" xfId="0" applyNumberFormat="1" applyFont="1" applyBorder="1" applyAlignment="1">
      <alignment horizontal="left"/>
    </xf>
    <xf numFmtId="0" fontId="11" fillId="0" borderId="13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 horizontal="left" vertical="top"/>
    </xf>
    <xf numFmtId="0" fontId="9" fillId="0" borderId="15" xfId="0" applyNumberFormat="1" applyFont="1" applyBorder="1" applyAlignment="1">
      <alignment horizontal="left"/>
    </xf>
    <xf numFmtId="0" fontId="9" fillId="0" borderId="16" xfId="0" applyNumberFormat="1" applyFont="1" applyBorder="1" applyAlignment="1">
      <alignment horizontal="left"/>
    </xf>
    <xf numFmtId="0" fontId="9" fillId="0" borderId="17" xfId="0" applyNumberFormat="1" applyFont="1" applyBorder="1" applyAlignment="1">
      <alignment horizontal="left"/>
    </xf>
    <xf numFmtId="0" fontId="0" fillId="32" borderId="0" xfId="0" applyFill="1" applyAlignment="1">
      <alignment/>
    </xf>
    <xf numFmtId="0" fontId="1" fillId="32" borderId="0" xfId="0" applyFont="1" applyFill="1" applyAlignment="1">
      <alignment/>
    </xf>
    <xf numFmtId="0" fontId="1" fillId="32" borderId="10" xfId="0" applyFont="1" applyFill="1" applyBorder="1" applyAlignment="1">
      <alignment horizontal="center" vertical="center" wrapText="1"/>
    </xf>
    <xf numFmtId="0" fontId="0" fillId="32" borderId="10" xfId="0" applyFill="1" applyBorder="1" applyAlignment="1">
      <alignment horizontal="center" vertical="center"/>
    </xf>
    <xf numFmtId="0" fontId="1" fillId="32" borderId="18" xfId="0" applyFont="1" applyFill="1" applyBorder="1" applyAlignment="1">
      <alignment horizontal="center" vertical="center" wrapText="1"/>
    </xf>
    <xf numFmtId="0" fontId="1" fillId="32" borderId="19" xfId="0" applyFont="1" applyFill="1" applyBorder="1" applyAlignment="1">
      <alignment horizontal="centerContinuous" vertical="center" wrapText="1"/>
    </xf>
    <xf numFmtId="0" fontId="1" fillId="32" borderId="20" xfId="0" applyFont="1" applyFill="1" applyBorder="1" applyAlignment="1">
      <alignment horizontal="centerContinuous" vertical="center" wrapText="1"/>
    </xf>
    <xf numFmtId="0" fontId="1" fillId="32" borderId="21" xfId="0" applyFont="1" applyFill="1" applyBorder="1" applyAlignment="1">
      <alignment horizontal="centerContinuous" vertical="center" wrapText="1"/>
    </xf>
    <xf numFmtId="0" fontId="20" fillId="32" borderId="10" xfId="0" applyFont="1" applyFill="1" applyBorder="1" applyAlignment="1">
      <alignment vertical="center" wrapText="1"/>
    </xf>
    <xf numFmtId="0" fontId="20" fillId="32" borderId="10" xfId="0" applyFont="1" applyFill="1" applyBorder="1" applyAlignment="1">
      <alignment horizontal="center" vertical="center" wrapText="1"/>
    </xf>
    <xf numFmtId="0" fontId="20" fillId="32" borderId="0" xfId="0" applyFont="1" applyFill="1" applyAlignment="1">
      <alignment/>
    </xf>
    <xf numFmtId="0" fontId="1" fillId="32" borderId="10" xfId="0" applyFont="1" applyFill="1" applyBorder="1" applyAlignment="1">
      <alignment vertical="center" wrapText="1"/>
    </xf>
    <xf numFmtId="0" fontId="1" fillId="32" borderId="10" xfId="0" applyFont="1" applyFill="1" applyBorder="1" applyAlignment="1">
      <alignment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left" vertical="center" wrapText="1" indent="2"/>
    </xf>
    <xf numFmtId="0" fontId="1" fillId="32" borderId="18" xfId="0" applyFont="1" applyFill="1" applyBorder="1" applyAlignment="1">
      <alignment vertical="center" wrapText="1"/>
    </xf>
    <xf numFmtId="0" fontId="20" fillId="32" borderId="10" xfId="0" applyFont="1" applyFill="1" applyBorder="1" applyAlignment="1">
      <alignment horizontal="left" vertical="center" wrapText="1" indent="2"/>
    </xf>
    <xf numFmtId="0" fontId="20" fillId="32" borderId="18" xfId="0" applyFont="1" applyFill="1" applyBorder="1" applyAlignment="1">
      <alignment vertical="center" wrapText="1"/>
    </xf>
    <xf numFmtId="0" fontId="21" fillId="32" borderId="0" xfId="0" applyFont="1" applyFill="1" applyAlignment="1">
      <alignment/>
    </xf>
    <xf numFmtId="0" fontId="21" fillId="32" borderId="18" xfId="0" applyFont="1" applyFill="1" applyBorder="1" applyAlignment="1">
      <alignment vertical="center" wrapText="1"/>
    </xf>
    <xf numFmtId="0" fontId="21" fillId="32" borderId="18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left" vertical="center" wrapText="1" indent="3"/>
    </xf>
    <xf numFmtId="49" fontId="1" fillId="32" borderId="10" xfId="0" applyNumberFormat="1" applyFont="1" applyFill="1" applyBorder="1" applyAlignment="1">
      <alignment horizontal="center" vertical="center" wrapText="1"/>
    </xf>
    <xf numFmtId="0" fontId="21" fillId="32" borderId="10" xfId="0" applyFont="1" applyFill="1" applyBorder="1" applyAlignment="1">
      <alignment horizontal="left" vertical="center" wrapText="1" indent="3"/>
    </xf>
    <xf numFmtId="0" fontId="21" fillId="32" borderId="10" xfId="0" applyFont="1" applyFill="1" applyBorder="1" applyAlignment="1">
      <alignment vertical="center" wrapText="1"/>
    </xf>
    <xf numFmtId="49" fontId="21" fillId="32" borderId="10" xfId="0" applyNumberFormat="1" applyFont="1" applyFill="1" applyBorder="1" applyAlignment="1">
      <alignment horizontal="center" vertical="center" wrapText="1"/>
    </xf>
    <xf numFmtId="0" fontId="21" fillId="32" borderId="10" xfId="0" applyFont="1" applyFill="1" applyBorder="1" applyAlignment="1">
      <alignment horizontal="center" vertical="center" wrapText="1"/>
    </xf>
    <xf numFmtId="49" fontId="20" fillId="32" borderId="10" xfId="0" applyNumberFormat="1" applyFont="1" applyFill="1" applyBorder="1" applyAlignment="1">
      <alignment horizontal="center" vertical="center" wrapText="1"/>
    </xf>
    <xf numFmtId="49" fontId="1" fillId="32" borderId="10" xfId="0" applyNumberFormat="1" applyFont="1" applyFill="1" applyBorder="1" applyAlignment="1">
      <alignment horizontal="center" vertical="center" wrapText="1"/>
    </xf>
    <xf numFmtId="0" fontId="22" fillId="32" borderId="10" xfId="0" applyFont="1" applyFill="1" applyBorder="1" applyAlignment="1">
      <alignment vertical="center" wrapText="1"/>
    </xf>
    <xf numFmtId="0" fontId="22" fillId="32" borderId="10" xfId="0" applyFont="1" applyFill="1" applyBorder="1" applyAlignment="1">
      <alignment horizontal="center" vertical="center" wrapText="1"/>
    </xf>
    <xf numFmtId="49" fontId="22" fillId="32" borderId="10" xfId="0" applyNumberFormat="1" applyFont="1" applyFill="1" applyBorder="1" applyAlignment="1">
      <alignment horizontal="center" vertical="center" wrapText="1"/>
    </xf>
    <xf numFmtId="0" fontId="22" fillId="32" borderId="0" xfId="0" applyFont="1" applyFill="1" applyAlignment="1">
      <alignment/>
    </xf>
    <xf numFmtId="0" fontId="1" fillId="32" borderId="10" xfId="0" applyFont="1" applyFill="1" applyBorder="1" applyAlignment="1">
      <alignment horizontal="left" vertical="center" wrapText="1" indent="3"/>
    </xf>
    <xf numFmtId="0" fontId="1" fillId="32" borderId="22" xfId="0" applyFont="1" applyFill="1" applyBorder="1" applyAlignment="1">
      <alignment vertical="center" wrapText="1"/>
    </xf>
    <xf numFmtId="0" fontId="5" fillId="0" borderId="0" xfId="0" applyFont="1" applyAlignment="1">
      <alignment horizontal="left" vertical="center"/>
    </xf>
    <xf numFmtId="0" fontId="23" fillId="0" borderId="0" xfId="0" applyFont="1" applyFill="1" applyAlignment="1">
      <alignment/>
    </xf>
    <xf numFmtId="0" fontId="0" fillId="0" borderId="0" xfId="0" applyFill="1" applyAlignment="1">
      <alignment horizontal="left"/>
    </xf>
    <xf numFmtId="178" fontId="23" fillId="0" borderId="0" xfId="60" applyNumberFormat="1" applyFont="1" applyFill="1" applyAlignment="1">
      <alignment horizontal="center"/>
    </xf>
    <xf numFmtId="4" fontId="11" fillId="0" borderId="0" xfId="53" applyNumberFormat="1" applyFont="1" applyBorder="1" applyAlignment="1">
      <alignment horizontal="right" vertical="top" wrapText="1"/>
      <protection/>
    </xf>
    <xf numFmtId="0" fontId="0" fillId="0" borderId="0" xfId="0" applyFill="1" applyAlignment="1">
      <alignment horizontal="right"/>
    </xf>
    <xf numFmtId="0" fontId="24" fillId="0" borderId="0" xfId="0" applyFont="1" applyFill="1" applyAlignment="1">
      <alignment horizontal="left"/>
    </xf>
    <xf numFmtId="0" fontId="24" fillId="0" borderId="0" xfId="0" applyFont="1" applyFill="1" applyAlignment="1">
      <alignment/>
    </xf>
    <xf numFmtId="4" fontId="24" fillId="0" borderId="0" xfId="0" applyNumberFormat="1" applyFont="1" applyFill="1" applyAlignment="1">
      <alignment horizontal="center"/>
    </xf>
    <xf numFmtId="0" fontId="23" fillId="0" borderId="0" xfId="0" applyFont="1" applyAlignment="1">
      <alignment/>
    </xf>
    <xf numFmtId="0" fontId="25" fillId="32" borderId="0" xfId="0" applyFont="1" applyFill="1" applyAlignment="1">
      <alignment/>
    </xf>
    <xf numFmtId="0" fontId="0" fillId="32" borderId="10" xfId="0" applyFill="1" applyBorder="1" applyAlignment="1">
      <alignment/>
    </xf>
    <xf numFmtId="4" fontId="0" fillId="32" borderId="10" xfId="0" applyNumberFormat="1" applyFill="1" applyBorder="1" applyAlignment="1">
      <alignment horizontal="center" vertical="center"/>
    </xf>
    <xf numFmtId="0" fontId="1" fillId="32" borderId="23" xfId="0" applyFont="1" applyFill="1" applyBorder="1" applyAlignment="1">
      <alignment horizontal="left" vertical="center" wrapText="1" indent="2"/>
    </xf>
    <xf numFmtId="0" fontId="1" fillId="32" borderId="23" xfId="0" applyFont="1" applyFill="1" applyBorder="1" applyAlignment="1">
      <alignment vertical="center" wrapText="1"/>
    </xf>
    <xf numFmtId="0" fontId="1" fillId="32" borderId="18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vertical="center" wrapText="1"/>
    </xf>
    <xf numFmtId="4" fontId="0" fillId="0" borderId="0" xfId="0" applyNumberFormat="1" applyAlignment="1">
      <alignment/>
    </xf>
    <xf numFmtId="49" fontId="0" fillId="32" borderId="0" xfId="0" applyNumberFormat="1" applyFill="1" applyAlignment="1">
      <alignment horizontal="left"/>
    </xf>
    <xf numFmtId="0" fontId="26" fillId="32" borderId="1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175" fontId="1" fillId="0" borderId="0" xfId="0" applyNumberFormat="1" applyFont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4" fontId="20" fillId="32" borderId="10" xfId="0" applyNumberFormat="1" applyFont="1" applyFill="1" applyBorder="1" applyAlignment="1">
      <alignment horizontal="right" vertical="center" wrapText="1"/>
    </xf>
    <xf numFmtId="4" fontId="1" fillId="0" borderId="10" xfId="0" applyNumberFormat="1" applyFont="1" applyFill="1" applyBorder="1" applyAlignment="1">
      <alignment horizontal="right" vertical="center" wrapText="1"/>
    </xf>
    <xf numFmtId="4" fontId="21" fillId="0" borderId="10" xfId="0" applyNumberFormat="1" applyFont="1" applyFill="1" applyBorder="1" applyAlignment="1">
      <alignment horizontal="right" vertical="center" wrapText="1"/>
    </xf>
    <xf numFmtId="4" fontId="21" fillId="32" borderId="10" xfId="0" applyNumberFormat="1" applyFont="1" applyFill="1" applyBorder="1" applyAlignment="1">
      <alignment horizontal="right" vertical="center" wrapText="1"/>
    </xf>
    <xf numFmtId="4" fontId="22" fillId="32" borderId="10" xfId="0" applyNumberFormat="1" applyFont="1" applyFill="1" applyBorder="1" applyAlignment="1">
      <alignment horizontal="right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" fontId="0" fillId="32" borderId="0" xfId="0" applyNumberFormat="1" applyFill="1" applyAlignment="1">
      <alignment/>
    </xf>
    <xf numFmtId="0" fontId="20" fillId="32" borderId="18" xfId="0" applyFont="1" applyFill="1" applyBorder="1" applyAlignment="1">
      <alignment horizontal="center" vertical="center" wrapText="1"/>
    </xf>
    <xf numFmtId="4" fontId="1" fillId="32" borderId="10" xfId="0" applyNumberFormat="1" applyFont="1" applyFill="1" applyBorder="1" applyAlignment="1">
      <alignment horizontal="right" vertical="center" wrapText="1"/>
    </xf>
    <xf numFmtId="4" fontId="21" fillId="32" borderId="18" xfId="0" applyNumberFormat="1" applyFont="1" applyFill="1" applyBorder="1" applyAlignment="1">
      <alignment horizontal="right" vertical="center" wrapText="1"/>
    </xf>
    <xf numFmtId="0" fontId="1" fillId="0" borderId="20" xfId="0" applyFont="1" applyFill="1" applyBorder="1" applyAlignment="1">
      <alignment horizontal="centerContinuous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49" fontId="20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0" fillId="33" borderId="24" xfId="0" applyFill="1" applyBorder="1" applyAlignment="1">
      <alignment/>
    </xf>
    <xf numFmtId="0" fontId="0" fillId="33" borderId="0" xfId="0" applyFill="1" applyAlignment="1">
      <alignment/>
    </xf>
    <xf numFmtId="0" fontId="1" fillId="0" borderId="10" xfId="0" applyFont="1" applyFill="1" applyBorder="1" applyAlignment="1">
      <alignment vertical="center" wrapText="1"/>
    </xf>
    <xf numFmtId="4" fontId="1" fillId="0" borderId="10" xfId="0" applyNumberFormat="1" applyFont="1" applyFill="1" applyBorder="1" applyAlignment="1">
      <alignment vertical="center" wrapText="1"/>
    </xf>
    <xf numFmtId="4" fontId="0" fillId="0" borderId="10" xfId="0" applyNumberFormat="1" applyFill="1" applyBorder="1" applyAlignment="1">
      <alignment/>
    </xf>
    <xf numFmtId="49" fontId="1" fillId="0" borderId="10" xfId="0" applyNumberFormat="1" applyFont="1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1" fillId="0" borderId="22" xfId="0" applyFont="1" applyFill="1" applyBorder="1" applyAlignment="1">
      <alignment vertical="center" wrapText="1"/>
    </xf>
    <xf numFmtId="0" fontId="1" fillId="32" borderId="10" xfId="0" applyFont="1" applyFill="1" applyBorder="1" applyAlignment="1">
      <alignment horizontal="left" vertical="center" wrapText="1" indent="2"/>
    </xf>
    <xf numFmtId="0" fontId="1" fillId="0" borderId="10" xfId="0" applyFont="1" applyFill="1" applyBorder="1" applyAlignment="1">
      <alignment horizontal="left" vertical="center" wrapText="1" indent="2"/>
    </xf>
    <xf numFmtId="0" fontId="1" fillId="0" borderId="10" xfId="0" applyFont="1" applyFill="1" applyBorder="1" applyAlignment="1">
      <alignment horizontal="left" vertical="center" wrapText="1" indent="2"/>
    </xf>
    <xf numFmtId="0" fontId="1" fillId="32" borderId="10" xfId="0" applyFont="1" applyFill="1" applyBorder="1" applyAlignment="1">
      <alignment horizontal="left" vertical="top" wrapText="1" indent="2"/>
    </xf>
    <xf numFmtId="0" fontId="3" fillId="33" borderId="10" xfId="0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 vertical="center" wrapText="1"/>
    </xf>
    <xf numFmtId="4" fontId="25" fillId="0" borderId="10" xfId="0" applyNumberFormat="1" applyFont="1" applyFill="1" applyBorder="1" applyAlignment="1">
      <alignment horizontal="right" vertical="center" wrapText="1"/>
    </xf>
    <xf numFmtId="0" fontId="0" fillId="32" borderId="21" xfId="0" applyFont="1" applyFill="1" applyBorder="1" applyAlignment="1">
      <alignment horizontal="center"/>
    </xf>
    <xf numFmtId="0" fontId="28" fillId="32" borderId="10" xfId="0" applyFont="1" applyFill="1" applyBorder="1" applyAlignment="1">
      <alignment horizontal="center" vertical="center" wrapText="1"/>
    </xf>
    <xf numFmtId="0" fontId="0" fillId="32" borderId="0" xfId="0" applyFont="1" applyFill="1" applyAlignment="1">
      <alignment horizontal="center"/>
    </xf>
    <xf numFmtId="0" fontId="15" fillId="0" borderId="25" xfId="0" applyNumberFormat="1" applyFont="1" applyBorder="1" applyAlignment="1">
      <alignment horizontal="left" vertical="center"/>
    </xf>
    <xf numFmtId="0" fontId="15" fillId="0" borderId="26" xfId="0" applyNumberFormat="1" applyFont="1" applyBorder="1" applyAlignment="1">
      <alignment horizontal="left" vertical="center"/>
    </xf>
    <xf numFmtId="0" fontId="15" fillId="0" borderId="27" xfId="0" applyNumberFormat="1" applyFont="1" applyBorder="1" applyAlignment="1">
      <alignment horizontal="left" vertical="center"/>
    </xf>
    <xf numFmtId="0" fontId="15" fillId="0" borderId="28" xfId="0" applyNumberFormat="1" applyFont="1" applyBorder="1" applyAlignment="1">
      <alignment horizontal="right" vertical="center"/>
    </xf>
    <xf numFmtId="0" fontId="15" fillId="0" borderId="29" xfId="0" applyNumberFormat="1" applyFont="1" applyBorder="1" applyAlignment="1">
      <alignment horizontal="left" vertical="center"/>
    </xf>
    <xf numFmtId="49" fontId="1" fillId="33" borderId="0" xfId="0" applyNumberFormat="1" applyFont="1" applyFill="1" applyBorder="1" applyAlignment="1">
      <alignment wrapText="1"/>
    </xf>
    <xf numFmtId="49" fontId="28" fillId="33" borderId="0" xfId="0" applyNumberFormat="1" applyFont="1" applyFill="1" applyBorder="1" applyAlignment="1">
      <alignment horizontal="center" wrapText="1"/>
    </xf>
    <xf numFmtId="49" fontId="1" fillId="33" borderId="24" xfId="0" applyNumberFormat="1" applyFont="1" applyFill="1" applyBorder="1" applyAlignment="1">
      <alignment wrapText="1"/>
    </xf>
    <xf numFmtId="0" fontId="75" fillId="33" borderId="24" xfId="0" applyFont="1" applyFill="1" applyBorder="1" applyAlignment="1">
      <alignment/>
    </xf>
    <xf numFmtId="0" fontId="0" fillId="33" borderId="0" xfId="0" applyFont="1" applyFill="1" applyAlignment="1">
      <alignment horizontal="center"/>
    </xf>
    <xf numFmtId="0" fontId="0" fillId="33" borderId="24" xfId="0" applyFill="1" applyBorder="1" applyAlignment="1">
      <alignment/>
    </xf>
    <xf numFmtId="0" fontId="75" fillId="33" borderId="0" xfId="0" applyFont="1" applyFill="1" applyAlignment="1">
      <alignment/>
    </xf>
    <xf numFmtId="0" fontId="1" fillId="32" borderId="18" xfId="0" applyFont="1" applyFill="1" applyBorder="1" applyAlignment="1">
      <alignment horizontal="center" vertical="center" wrapText="1"/>
    </xf>
    <xf numFmtId="0" fontId="75" fillId="0" borderId="10" xfId="0" applyFont="1" applyFill="1" applyBorder="1" applyAlignment="1">
      <alignment horizontal="center" wrapText="1"/>
    </xf>
    <xf numFmtId="49" fontId="75" fillId="0" borderId="10" xfId="0" applyNumberFormat="1" applyFont="1" applyFill="1" applyBorder="1" applyAlignment="1">
      <alignment horizontal="center" wrapText="1"/>
    </xf>
    <xf numFmtId="4" fontId="29" fillId="0" borderId="10" xfId="0" applyNumberFormat="1" applyFont="1" applyFill="1" applyBorder="1" applyAlignment="1">
      <alignment horizontal="right" vertical="center" wrapText="1"/>
    </xf>
    <xf numFmtId="4" fontId="29" fillId="33" borderId="10" xfId="0" applyNumberFormat="1" applyFont="1" applyFill="1" applyBorder="1" applyAlignment="1">
      <alignment horizontal="right" vertical="center" wrapText="1"/>
    </xf>
    <xf numFmtId="49" fontId="29" fillId="0" borderId="10" xfId="0" applyNumberFormat="1" applyFont="1" applyFill="1" applyBorder="1" applyAlignment="1">
      <alignment horizontal="center" wrapText="1"/>
    </xf>
    <xf numFmtId="49" fontId="75" fillId="0" borderId="10" xfId="0" applyNumberFormat="1" applyFont="1" applyBorder="1" applyAlignment="1">
      <alignment horizontal="center" wrapText="1"/>
    </xf>
    <xf numFmtId="49" fontId="75" fillId="33" borderId="10" xfId="0" applyNumberFormat="1" applyFont="1" applyFill="1" applyBorder="1" applyAlignment="1">
      <alignment horizontal="center" wrapText="1"/>
    </xf>
    <xf numFmtId="0" fontId="29" fillId="0" borderId="10" xfId="0" applyFont="1" applyFill="1" applyBorder="1" applyAlignment="1">
      <alignment horizontal="center" wrapText="1"/>
    </xf>
    <xf numFmtId="0" fontId="28" fillId="32" borderId="10" xfId="0" applyFont="1" applyFill="1" applyBorder="1" applyAlignment="1">
      <alignment vertical="center" wrapText="1"/>
    </xf>
    <xf numFmtId="0" fontId="29" fillId="32" borderId="10" xfId="0" applyFont="1" applyFill="1" applyBorder="1" applyAlignment="1">
      <alignment horizontal="center" vertical="center" wrapText="1"/>
    </xf>
    <xf numFmtId="49" fontId="28" fillId="32" borderId="10" xfId="0" applyNumberFormat="1" applyFont="1" applyFill="1" applyBorder="1" applyAlignment="1">
      <alignment horizontal="left" vertical="center" wrapText="1"/>
    </xf>
    <xf numFmtId="4" fontId="29" fillId="32" borderId="10" xfId="0" applyNumberFormat="1" applyFont="1" applyFill="1" applyBorder="1" applyAlignment="1">
      <alignment vertical="center" wrapText="1"/>
    </xf>
    <xf numFmtId="0" fontId="28" fillId="32" borderId="23" xfId="0" applyFont="1" applyFill="1" applyBorder="1" applyAlignment="1">
      <alignment horizontal="left" vertical="center" wrapText="1" indent="2"/>
    </xf>
    <xf numFmtId="0" fontId="28" fillId="32" borderId="18" xfId="0" applyFont="1" applyFill="1" applyBorder="1" applyAlignment="1">
      <alignment vertical="center" wrapText="1"/>
    </xf>
    <xf numFmtId="4" fontId="29" fillId="32" borderId="10" xfId="0" applyNumberFormat="1" applyFont="1" applyFill="1" applyBorder="1" applyAlignment="1">
      <alignment horizontal="center" vertical="center"/>
    </xf>
    <xf numFmtId="0" fontId="28" fillId="32" borderId="23" xfId="0" applyFont="1" applyFill="1" applyBorder="1" applyAlignment="1">
      <alignment vertical="center" wrapText="1"/>
    </xf>
    <xf numFmtId="4" fontId="30" fillId="32" borderId="10" xfId="0" applyNumberFormat="1" applyFont="1" applyFill="1" applyBorder="1" applyAlignment="1">
      <alignment horizontal="center" vertical="center"/>
    </xf>
    <xf numFmtId="4" fontId="30" fillId="32" borderId="10" xfId="0" applyNumberFormat="1" applyFont="1" applyFill="1" applyBorder="1" applyAlignment="1">
      <alignment horizontal="center" vertical="center" wrapText="1"/>
    </xf>
    <xf numFmtId="0" fontId="29" fillId="32" borderId="0" xfId="0" applyFont="1" applyFill="1" applyAlignment="1">
      <alignment/>
    </xf>
    <xf numFmtId="4" fontId="30" fillId="32" borderId="18" xfId="0" applyNumberFormat="1" applyFont="1" applyFill="1" applyBorder="1" applyAlignment="1">
      <alignment horizontal="center" vertical="center" wrapText="1"/>
    </xf>
    <xf numFmtId="4" fontId="76" fillId="0" borderId="10" xfId="0" applyNumberFormat="1" applyFont="1" applyFill="1" applyBorder="1" applyAlignment="1">
      <alignment horizontal="right" vertical="center" wrapText="1"/>
    </xf>
    <xf numFmtId="0" fontId="76" fillId="0" borderId="10" xfId="0" applyFont="1" applyFill="1" applyBorder="1" applyAlignment="1">
      <alignment vertical="center" wrapText="1"/>
    </xf>
    <xf numFmtId="0" fontId="76" fillId="0" borderId="10" xfId="0" applyFont="1" applyFill="1" applyBorder="1" applyAlignment="1">
      <alignment horizontal="center" vertical="center" wrapText="1"/>
    </xf>
    <xf numFmtId="0" fontId="31" fillId="32" borderId="10" xfId="0" applyFont="1" applyFill="1" applyBorder="1" applyAlignment="1">
      <alignment vertical="center" wrapText="1"/>
    </xf>
    <xf numFmtId="0" fontId="32" fillId="32" borderId="10" xfId="0" applyFont="1" applyFill="1" applyBorder="1" applyAlignment="1">
      <alignment horizontal="center" vertical="center" wrapText="1"/>
    </xf>
    <xf numFmtId="0" fontId="31" fillId="32" borderId="10" xfId="0" applyFont="1" applyFill="1" applyBorder="1" applyAlignment="1">
      <alignment horizontal="center" vertical="center" wrapText="1"/>
    </xf>
    <xf numFmtId="49" fontId="31" fillId="32" borderId="10" xfId="0" applyNumberFormat="1" applyFont="1" applyFill="1" applyBorder="1" applyAlignment="1">
      <alignment horizontal="left" vertical="center" wrapText="1"/>
    </xf>
    <xf numFmtId="4" fontId="32" fillId="32" borderId="10" xfId="0" applyNumberFormat="1" applyFont="1" applyFill="1" applyBorder="1" applyAlignment="1">
      <alignment vertical="center" wrapText="1"/>
    </xf>
    <xf numFmtId="0" fontId="0" fillId="32" borderId="0" xfId="0" applyFill="1" applyAlignment="1">
      <alignment horizontal="center"/>
    </xf>
    <xf numFmtId="0" fontId="26" fillId="0" borderId="10" xfId="0" applyFont="1" applyFill="1" applyBorder="1" applyAlignment="1">
      <alignment horizontal="center" vertical="center" wrapText="1"/>
    </xf>
    <xf numFmtId="0" fontId="1" fillId="32" borderId="21" xfId="0" applyFont="1" applyFill="1" applyBorder="1" applyAlignment="1">
      <alignment horizontal="center"/>
    </xf>
    <xf numFmtId="0" fontId="28" fillId="32" borderId="0" xfId="0" applyFont="1" applyFill="1" applyAlignment="1">
      <alignment horizontal="center"/>
    </xf>
    <xf numFmtId="0" fontId="20" fillId="32" borderId="0" xfId="0" applyFont="1" applyFill="1" applyAlignment="1">
      <alignment/>
    </xf>
    <xf numFmtId="4" fontId="20" fillId="32" borderId="0" xfId="0" applyNumberFormat="1" applyFont="1" applyFill="1" applyAlignment="1">
      <alignment/>
    </xf>
    <xf numFmtId="0" fontId="0" fillId="32" borderId="0" xfId="0" applyFont="1" applyFill="1" applyAlignment="1">
      <alignment/>
    </xf>
    <xf numFmtId="0" fontId="33" fillId="32" borderId="0" xfId="0" applyFont="1" applyFill="1" applyAlignment="1">
      <alignment vertical="center"/>
    </xf>
    <xf numFmtId="0" fontId="34" fillId="32" borderId="0" xfId="0" applyFont="1" applyFill="1" applyAlignment="1">
      <alignment/>
    </xf>
    <xf numFmtId="0" fontId="34" fillId="32" borderId="0" xfId="0" applyFont="1" applyFill="1" applyAlignment="1">
      <alignment vertical="center"/>
    </xf>
    <xf numFmtId="49" fontId="34" fillId="32" borderId="0" xfId="0" applyNumberFormat="1" applyFont="1" applyFill="1" applyAlignment="1">
      <alignment horizontal="left" vertical="center"/>
    </xf>
    <xf numFmtId="176" fontId="11" fillId="0" borderId="10" xfId="0" applyNumberFormat="1" applyFont="1" applyFill="1" applyBorder="1" applyAlignment="1">
      <alignment horizontal="center"/>
    </xf>
    <xf numFmtId="2" fontId="11" fillId="0" borderId="10" xfId="0" applyNumberFormat="1" applyFont="1" applyFill="1" applyBorder="1" applyAlignment="1">
      <alignment horizontal="center"/>
    </xf>
    <xf numFmtId="0" fontId="7" fillId="0" borderId="0" xfId="0" applyFont="1" applyAlignment="1">
      <alignment vertical="center"/>
    </xf>
    <xf numFmtId="0" fontId="7" fillId="0" borderId="24" xfId="0" applyFont="1" applyBorder="1" applyAlignment="1">
      <alignment/>
    </xf>
    <xf numFmtId="0" fontId="7" fillId="0" borderId="0" xfId="0" applyFont="1" applyFill="1" applyAlignment="1">
      <alignment/>
    </xf>
    <xf numFmtId="0" fontId="25" fillId="32" borderId="0" xfId="0" applyFont="1" applyFill="1" applyAlignment="1">
      <alignment/>
    </xf>
    <xf numFmtId="0" fontId="26" fillId="32" borderId="10" xfId="0" applyFont="1" applyFill="1" applyBorder="1" applyAlignment="1">
      <alignment vertical="center" wrapText="1"/>
    </xf>
    <xf numFmtId="0" fontId="21" fillId="32" borderId="10" xfId="0" applyFont="1" applyFill="1" applyBorder="1" applyAlignment="1">
      <alignment horizontal="left" vertical="center" wrapText="1"/>
    </xf>
    <xf numFmtId="0" fontId="1" fillId="32" borderId="10" xfId="0" applyFont="1" applyFill="1" applyBorder="1" applyAlignment="1">
      <alignment horizontal="left" vertical="center" wrapText="1"/>
    </xf>
    <xf numFmtId="0" fontId="21" fillId="32" borderId="10" xfId="0" applyFont="1" applyFill="1" applyBorder="1" applyAlignment="1">
      <alignment horizontal="left" vertical="top" wrapText="1"/>
    </xf>
    <xf numFmtId="0" fontId="21" fillId="32" borderId="23" xfId="0" applyFont="1" applyFill="1" applyBorder="1" applyAlignment="1">
      <alignment horizontal="left" vertical="center" wrapText="1"/>
    </xf>
    <xf numFmtId="0" fontId="11" fillId="33" borderId="30" xfId="0" applyNumberFormat="1" applyFont="1" applyFill="1" applyBorder="1" applyAlignment="1">
      <alignment horizontal="left"/>
    </xf>
    <xf numFmtId="0" fontId="11" fillId="33" borderId="0" xfId="0" applyNumberFormat="1" applyFont="1" applyFill="1" applyBorder="1" applyAlignment="1">
      <alignment horizontal="left"/>
    </xf>
    <xf numFmtId="0" fontId="11" fillId="33" borderId="0" xfId="0" applyNumberFormat="1" applyFont="1" applyFill="1" applyBorder="1" applyAlignment="1">
      <alignment horizontal="right"/>
    </xf>
    <xf numFmtId="0" fontId="11" fillId="33" borderId="31" xfId="0" applyNumberFormat="1" applyFont="1" applyFill="1" applyBorder="1" applyAlignment="1">
      <alignment horizontal="left"/>
    </xf>
    <xf numFmtId="0" fontId="11" fillId="33" borderId="32" xfId="0" applyNumberFormat="1" applyFont="1" applyFill="1" applyBorder="1" applyAlignment="1">
      <alignment horizontal="left" vertical="top"/>
    </xf>
    <xf numFmtId="0" fontId="11" fillId="33" borderId="24" xfId="0" applyNumberFormat="1" applyFont="1" applyFill="1" applyBorder="1" applyAlignment="1">
      <alignment horizontal="left" vertical="top"/>
    </xf>
    <xf numFmtId="0" fontId="11" fillId="33" borderId="33" xfId="0" applyNumberFormat="1" applyFont="1" applyFill="1" applyBorder="1" applyAlignment="1">
      <alignment horizontal="left" vertical="top"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4" fontId="1" fillId="32" borderId="0" xfId="0" applyNumberFormat="1" applyFont="1" applyFill="1" applyAlignment="1">
      <alignment/>
    </xf>
    <xf numFmtId="4" fontId="36" fillId="0" borderId="10" xfId="0" applyNumberFormat="1" applyFont="1" applyFill="1" applyBorder="1" applyAlignment="1">
      <alignment horizontal="right" vertical="center" wrapText="1"/>
    </xf>
    <xf numFmtId="4" fontId="38" fillId="0" borderId="10" xfId="0" applyNumberFormat="1" applyFont="1" applyFill="1" applyBorder="1" applyAlignment="1">
      <alignment horizontal="right" vertical="center" wrapText="1"/>
    </xf>
    <xf numFmtId="0" fontId="26" fillId="0" borderId="10" xfId="0" applyFont="1" applyFill="1" applyBorder="1" applyAlignment="1">
      <alignment vertical="center" wrapText="1"/>
    </xf>
    <xf numFmtId="49" fontId="26" fillId="0" borderId="10" xfId="0" applyNumberFormat="1" applyFont="1" applyFill="1" applyBorder="1" applyAlignment="1">
      <alignment horizontal="center" vertical="center" wrapText="1"/>
    </xf>
    <xf numFmtId="49" fontId="26" fillId="32" borderId="10" xfId="0" applyNumberFormat="1" applyFont="1" applyFill="1" applyBorder="1" applyAlignment="1">
      <alignment horizontal="center" vertical="center" wrapText="1"/>
    </xf>
    <xf numFmtId="4" fontId="26" fillId="32" borderId="10" xfId="0" applyNumberFormat="1" applyFont="1" applyFill="1" applyBorder="1" applyAlignment="1">
      <alignment horizontal="right" vertical="center" wrapText="1"/>
    </xf>
    <xf numFmtId="4" fontId="26" fillId="0" borderId="10" xfId="0" applyNumberFormat="1" applyFont="1" applyFill="1" applyBorder="1" applyAlignment="1">
      <alignment horizontal="right" vertical="center" wrapText="1"/>
    </xf>
    <xf numFmtId="0" fontId="77" fillId="32" borderId="0" xfId="0" applyFont="1" applyFill="1" applyAlignment="1">
      <alignment/>
    </xf>
    <xf numFmtId="4" fontId="0" fillId="32" borderId="0" xfId="0" applyNumberFormat="1" applyFont="1" applyFill="1" applyAlignment="1">
      <alignment/>
    </xf>
    <xf numFmtId="176" fontId="11" fillId="0" borderId="18" xfId="0" applyNumberFormat="1" applyFont="1" applyFill="1" applyBorder="1" applyAlignment="1">
      <alignment horizontal="center"/>
    </xf>
    <xf numFmtId="2" fontId="11" fillId="0" borderId="18" xfId="0" applyNumberFormat="1" applyFont="1" applyFill="1" applyBorder="1" applyAlignment="1">
      <alignment horizontal="center"/>
    </xf>
    <xf numFmtId="0" fontId="11" fillId="0" borderId="34" xfId="0" applyNumberFormat="1" applyFont="1" applyFill="1" applyBorder="1" applyAlignment="1">
      <alignment vertical="center" wrapText="1"/>
    </xf>
    <xf numFmtId="0" fontId="11" fillId="0" borderId="28" xfId="0" applyNumberFormat="1" applyFont="1" applyFill="1" applyBorder="1" applyAlignment="1">
      <alignment vertical="center" wrapText="1"/>
    </xf>
    <xf numFmtId="0" fontId="11" fillId="0" borderId="29" xfId="0" applyNumberFormat="1" applyFont="1" applyFill="1" applyBorder="1" applyAlignment="1">
      <alignment vertical="center" wrapText="1"/>
    </xf>
    <xf numFmtId="0" fontId="1" fillId="0" borderId="18" xfId="0" applyFont="1" applyFill="1" applyBorder="1" applyAlignment="1">
      <alignment horizontal="center" vertical="center" wrapText="1"/>
    </xf>
    <xf numFmtId="4" fontId="20" fillId="32" borderId="18" xfId="0" applyNumberFormat="1" applyFont="1" applyFill="1" applyBorder="1" applyAlignment="1">
      <alignment horizontal="center" vertical="center" wrapText="1"/>
    </xf>
    <xf numFmtId="0" fontId="75" fillId="0" borderId="10" xfId="0" applyFont="1" applyFill="1" applyBorder="1" applyAlignment="1">
      <alignment horizontal="center" vertical="center" wrapText="1"/>
    </xf>
    <xf numFmtId="49" fontId="75" fillId="0" borderId="10" xfId="0" applyNumberFormat="1" applyFont="1" applyFill="1" applyBorder="1" applyAlignment="1">
      <alignment horizontal="center" vertical="center" wrapText="1"/>
    </xf>
    <xf numFmtId="0" fontId="75" fillId="0" borderId="10" xfId="0" applyFont="1" applyBorder="1" applyAlignment="1">
      <alignment horizontal="center" vertical="center" wrapText="1"/>
    </xf>
    <xf numFmtId="49" fontId="75" fillId="0" borderId="10" xfId="0" applyNumberFormat="1" applyFont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49" fontId="29" fillId="0" borderId="10" xfId="0" applyNumberFormat="1" applyFont="1" applyFill="1" applyBorder="1" applyAlignment="1">
      <alignment horizontal="center" vertical="center" wrapText="1"/>
    </xf>
    <xf numFmtId="49" fontId="29" fillId="0" borderId="10" xfId="0" applyNumberFormat="1" applyFont="1" applyBorder="1" applyAlignment="1">
      <alignment horizontal="center" vertical="center" wrapText="1"/>
    </xf>
    <xf numFmtId="4" fontId="29" fillId="0" borderId="10" xfId="0" applyNumberFormat="1" applyFont="1" applyBorder="1" applyAlignment="1">
      <alignment horizontal="right" vertical="center" wrapText="1"/>
    </xf>
    <xf numFmtId="0" fontId="29" fillId="33" borderId="10" xfId="0" applyFont="1" applyFill="1" applyBorder="1" applyAlignment="1">
      <alignment horizontal="center" vertical="center" wrapText="1"/>
    </xf>
    <xf numFmtId="4" fontId="29" fillId="0" borderId="19" xfId="0" applyNumberFormat="1" applyFont="1" applyFill="1" applyBorder="1" applyAlignment="1">
      <alignment horizontal="right" vertical="center" wrapText="1"/>
    </xf>
    <xf numFmtId="0" fontId="25" fillId="32" borderId="0" xfId="0" applyFont="1" applyFill="1" applyBorder="1" applyAlignment="1">
      <alignment/>
    </xf>
    <xf numFmtId="4" fontId="29" fillId="0" borderId="0" xfId="0" applyNumberFormat="1" applyFont="1" applyFill="1" applyBorder="1" applyAlignment="1">
      <alignment horizontal="right" vertical="center"/>
    </xf>
    <xf numFmtId="4" fontId="32" fillId="0" borderId="10" xfId="0" applyNumberFormat="1" applyFont="1" applyFill="1" applyBorder="1" applyAlignment="1">
      <alignment vertical="center" wrapText="1"/>
    </xf>
    <xf numFmtId="0" fontId="75" fillId="0" borderId="10" xfId="0" applyFont="1" applyFill="1" applyBorder="1" applyAlignment="1">
      <alignment horizontal="left" vertical="center" wrapText="1" indent="1"/>
    </xf>
    <xf numFmtId="0" fontId="75" fillId="0" borderId="10" xfId="0" applyFont="1" applyBorder="1" applyAlignment="1">
      <alignment horizontal="left" vertical="center" wrapText="1" indent="1"/>
    </xf>
    <xf numFmtId="0" fontId="29" fillId="0" borderId="10" xfId="0" applyFont="1" applyBorder="1" applyAlignment="1">
      <alignment horizontal="left" vertical="center" wrapText="1" indent="1"/>
    </xf>
    <xf numFmtId="4" fontId="75" fillId="0" borderId="10" xfId="0" applyNumberFormat="1" applyFont="1" applyBorder="1" applyAlignment="1">
      <alignment horizontal="left" vertical="center" wrapText="1" indent="1"/>
    </xf>
    <xf numFmtId="4" fontId="29" fillId="33" borderId="10" xfId="0" applyNumberFormat="1" applyFont="1" applyFill="1" applyBorder="1" applyAlignment="1">
      <alignment horizontal="left" vertical="center" wrapText="1" indent="1"/>
    </xf>
    <xf numFmtId="4" fontId="29" fillId="0" borderId="10" xfId="0" applyNumberFormat="1" applyFont="1" applyBorder="1" applyAlignment="1">
      <alignment horizontal="left" vertical="center" wrapText="1" indent="1"/>
    </xf>
    <xf numFmtId="4" fontId="29" fillId="0" borderId="10" xfId="0" applyNumberFormat="1" applyFont="1" applyFill="1" applyBorder="1" applyAlignment="1">
      <alignment horizontal="left" vertical="center" indent="1"/>
    </xf>
    <xf numFmtId="4" fontId="29" fillId="0" borderId="10" xfId="0" applyNumberFormat="1" applyFont="1" applyFill="1" applyBorder="1" applyAlignment="1">
      <alignment horizontal="left" vertical="center" wrapText="1" indent="1"/>
    </xf>
    <xf numFmtId="4" fontId="75" fillId="0" borderId="10" xfId="0" applyNumberFormat="1" applyFont="1" applyFill="1" applyBorder="1" applyAlignment="1">
      <alignment horizontal="left" vertical="center" wrapText="1" indent="1"/>
    </xf>
    <xf numFmtId="0" fontId="29" fillId="0" borderId="10" xfId="0" applyFont="1" applyFill="1" applyBorder="1" applyAlignment="1">
      <alignment horizontal="left" vertical="center" wrapText="1" indent="1"/>
    </xf>
    <xf numFmtId="4" fontId="37" fillId="0" borderId="10" xfId="0" applyNumberFormat="1" applyFont="1" applyFill="1" applyBorder="1" applyAlignment="1">
      <alignment horizontal="right" vertical="center" wrapText="1"/>
    </xf>
    <xf numFmtId="0" fontId="37" fillId="0" borderId="10" xfId="0" applyFont="1" applyFill="1" applyBorder="1" applyAlignment="1">
      <alignment horizontal="right" vertical="center" wrapText="1"/>
    </xf>
    <xf numFmtId="0" fontId="25" fillId="0" borderId="10" xfId="0" applyFont="1" applyFill="1" applyBorder="1" applyAlignment="1">
      <alignment horizontal="right" vertical="center" wrapText="1"/>
    </xf>
    <xf numFmtId="4" fontId="25" fillId="0" borderId="10" xfId="0" applyNumberFormat="1" applyFont="1" applyFill="1" applyBorder="1" applyAlignment="1">
      <alignment horizontal="right" vertical="center" wrapText="1"/>
    </xf>
    <xf numFmtId="4" fontId="25" fillId="0" borderId="18" xfId="0" applyNumberFormat="1" applyFont="1" applyFill="1" applyBorder="1" applyAlignment="1">
      <alignment horizontal="right" vertical="center" wrapText="1"/>
    </xf>
    <xf numFmtId="0" fontId="20" fillId="0" borderId="0" xfId="0" applyFont="1" applyFill="1" applyAlignment="1">
      <alignment/>
    </xf>
    <xf numFmtId="0" fontId="20" fillId="0" borderId="10" xfId="0" applyFont="1" applyFill="1" applyBorder="1" applyAlignment="1">
      <alignment vertical="center" wrapText="1"/>
    </xf>
    <xf numFmtId="4" fontId="20" fillId="0" borderId="10" xfId="0" applyNumberFormat="1" applyFont="1" applyFill="1" applyBorder="1" applyAlignment="1">
      <alignment horizontal="right" vertical="center" wrapText="1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10" xfId="0" applyFill="1" applyBorder="1" applyAlignment="1">
      <alignment horizontal="center" vertical="center"/>
    </xf>
    <xf numFmtId="0" fontId="0" fillId="0" borderId="10" xfId="0" applyNumberFormat="1" applyFill="1" applyBorder="1" applyAlignment="1">
      <alignment horizontal="center" wrapText="1"/>
    </xf>
    <xf numFmtId="4" fontId="20" fillId="0" borderId="18" xfId="0" applyNumberFormat="1" applyFont="1" applyFill="1" applyBorder="1" applyAlignment="1">
      <alignment horizontal="right" vertical="center" wrapText="1"/>
    </xf>
    <xf numFmtId="4" fontId="21" fillId="0" borderId="18" xfId="0" applyNumberFormat="1" applyFont="1" applyFill="1" applyBorder="1" applyAlignment="1">
      <alignment horizontal="right" vertical="center" wrapText="1"/>
    </xf>
    <xf numFmtId="4" fontId="0" fillId="0" borderId="10" xfId="0" applyNumberFormat="1" applyFill="1" applyBorder="1" applyAlignment="1">
      <alignment horizontal="right" vertical="center" wrapText="1"/>
    </xf>
    <xf numFmtId="4" fontId="1" fillId="0" borderId="10" xfId="0" applyNumberFormat="1" applyFont="1" applyFill="1" applyBorder="1" applyAlignment="1">
      <alignment horizontal="right" vertical="center" wrapText="1"/>
    </xf>
    <xf numFmtId="4" fontId="39" fillId="0" borderId="10" xfId="0" applyNumberFormat="1" applyFont="1" applyFill="1" applyBorder="1" applyAlignment="1">
      <alignment horizontal="right" vertical="center" wrapText="1"/>
    </xf>
    <xf numFmtId="0" fontId="2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9" fillId="0" borderId="24" xfId="0" applyFont="1" applyFill="1" applyBorder="1" applyAlignment="1">
      <alignment/>
    </xf>
    <xf numFmtId="49" fontId="28" fillId="0" borderId="0" xfId="0" applyNumberFormat="1" applyFont="1" applyFill="1" applyBorder="1" applyAlignment="1">
      <alignment horizontal="center" wrapText="1"/>
    </xf>
    <xf numFmtId="0" fontId="25" fillId="0" borderId="0" xfId="0" applyFont="1" applyFill="1" applyAlignment="1">
      <alignment/>
    </xf>
    <xf numFmtId="4" fontId="25" fillId="0" borderId="23" xfId="0" applyNumberFormat="1" applyFont="1" applyFill="1" applyBorder="1" applyAlignment="1">
      <alignment horizontal="right" vertical="center" wrapText="1"/>
    </xf>
    <xf numFmtId="4" fontId="0" fillId="0" borderId="23" xfId="0" applyNumberFormat="1" applyFill="1" applyBorder="1" applyAlignment="1">
      <alignment horizontal="right" vertical="center" wrapText="1"/>
    </xf>
    <xf numFmtId="0" fontId="5" fillId="0" borderId="0" xfId="0" applyFont="1" applyFill="1" applyAlignment="1">
      <alignment horizontal="center" vertical="center"/>
    </xf>
    <xf numFmtId="0" fontId="8" fillId="0" borderId="0" xfId="0" applyFont="1" applyAlignment="1">
      <alignment horizontal="justify"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justify" vertical="center"/>
    </xf>
    <xf numFmtId="0" fontId="7" fillId="0" borderId="24" xfId="0" applyFont="1" applyBorder="1" applyAlignment="1">
      <alignment horizontal="justify" vertical="center"/>
    </xf>
    <xf numFmtId="0" fontId="8" fillId="0" borderId="0" xfId="0" applyFont="1" applyFill="1" applyAlignment="1">
      <alignment horizontal="center" vertical="center"/>
    </xf>
    <xf numFmtId="0" fontId="8" fillId="0" borderId="24" xfId="0" applyFont="1" applyBorder="1" applyAlignment="1">
      <alignment horizontal="justify" vertical="center"/>
    </xf>
    <xf numFmtId="0" fontId="27" fillId="0" borderId="0" xfId="0" applyFont="1" applyAlignment="1">
      <alignment horizontal="justify" vertical="center" wrapText="1"/>
    </xf>
    <xf numFmtId="0" fontId="27" fillId="0" borderId="0" xfId="0" applyFont="1" applyAlignment="1">
      <alignment horizontal="justify" vertical="center"/>
    </xf>
    <xf numFmtId="0" fontId="5" fillId="0" borderId="24" xfId="0" applyFont="1" applyBorder="1" applyAlignment="1">
      <alignment horizontal="justify" vertical="center"/>
    </xf>
    <xf numFmtId="0" fontId="7" fillId="0" borderId="0" xfId="0" applyFont="1" applyAlignment="1">
      <alignment horizontal="left"/>
    </xf>
    <xf numFmtId="0" fontId="5" fillId="0" borderId="0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 indent="15"/>
    </xf>
    <xf numFmtId="0" fontId="6" fillId="0" borderId="0" xfId="0" applyFont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horizontal="center" vertical="center"/>
    </xf>
    <xf numFmtId="0" fontId="1" fillId="32" borderId="18" xfId="0" applyFont="1" applyFill="1" applyBorder="1" applyAlignment="1">
      <alignment horizontal="center" vertical="center" wrapText="1"/>
    </xf>
    <xf numFmtId="0" fontId="1" fillId="32" borderId="22" xfId="0" applyFont="1" applyFill="1" applyBorder="1" applyAlignment="1">
      <alignment horizontal="center" vertical="center" wrapText="1"/>
    </xf>
    <xf numFmtId="0" fontId="1" fillId="32" borderId="18" xfId="0" applyFont="1" applyFill="1" applyBorder="1" applyAlignment="1">
      <alignment horizontal="left" vertical="center" wrapText="1"/>
    </xf>
    <xf numFmtId="0" fontId="1" fillId="32" borderId="22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32" borderId="18" xfId="0" applyFont="1" applyFill="1" applyBorder="1" applyAlignment="1">
      <alignment horizontal="center" vertical="center" wrapText="1"/>
    </xf>
    <xf numFmtId="0" fontId="1" fillId="32" borderId="22" xfId="0" applyFont="1" applyFill="1" applyBorder="1" applyAlignment="1">
      <alignment horizontal="center" vertical="center" wrapText="1"/>
    </xf>
    <xf numFmtId="4" fontId="1" fillId="32" borderId="10" xfId="0" applyNumberFormat="1" applyFont="1" applyFill="1" applyBorder="1" applyAlignment="1">
      <alignment horizontal="right" vertical="center" wrapText="1"/>
    </xf>
    <xf numFmtId="4" fontId="25" fillId="0" borderId="10" xfId="0" applyNumberFormat="1" applyFont="1" applyFill="1" applyBorder="1" applyAlignment="1">
      <alignment horizontal="right" vertical="center" wrapText="1"/>
    </xf>
    <xf numFmtId="4" fontId="1" fillId="0" borderId="10" xfId="0" applyNumberFormat="1" applyFont="1" applyFill="1" applyBorder="1" applyAlignment="1">
      <alignment horizontal="right"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right" vertical="center" wrapText="1"/>
    </xf>
    <xf numFmtId="4" fontId="25" fillId="0" borderId="18" xfId="0" applyNumberFormat="1" applyFont="1" applyFill="1" applyBorder="1" applyAlignment="1">
      <alignment horizontal="center" vertical="center" wrapText="1"/>
    </xf>
    <xf numFmtId="4" fontId="25" fillId="0" borderId="22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top" wrapText="1"/>
    </xf>
    <xf numFmtId="0" fontId="28" fillId="33" borderId="0" xfId="0" applyFont="1" applyFill="1" applyBorder="1" applyAlignment="1">
      <alignment horizont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/>
    </xf>
    <xf numFmtId="0" fontId="1" fillId="32" borderId="19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176" fontId="11" fillId="0" borderId="10" xfId="0" applyNumberFormat="1" applyFont="1" applyFill="1" applyBorder="1" applyAlignment="1">
      <alignment horizontal="center"/>
    </xf>
    <xf numFmtId="176" fontId="11" fillId="0" borderId="35" xfId="0" applyNumberFormat="1" applyFont="1" applyFill="1" applyBorder="1" applyAlignment="1">
      <alignment horizontal="center"/>
    </xf>
    <xf numFmtId="49" fontId="11" fillId="0" borderId="10" xfId="0" applyNumberFormat="1" applyFont="1" applyFill="1" applyBorder="1" applyAlignment="1">
      <alignment horizontal="center"/>
    </xf>
    <xf numFmtId="49" fontId="18" fillId="0" borderId="10" xfId="0" applyNumberFormat="1" applyFont="1" applyFill="1" applyBorder="1" applyAlignment="1">
      <alignment horizontal="center"/>
    </xf>
    <xf numFmtId="2" fontId="11" fillId="0" borderId="10" xfId="0" applyNumberFormat="1" applyFont="1" applyFill="1" applyBorder="1" applyAlignment="1">
      <alignment horizontal="center"/>
    </xf>
    <xf numFmtId="176" fontId="11" fillId="0" borderId="26" xfId="0" applyNumberFormat="1" applyFont="1" applyFill="1" applyBorder="1" applyAlignment="1">
      <alignment horizontal="center"/>
    </xf>
    <xf numFmtId="176" fontId="11" fillId="0" borderId="36" xfId="0" applyNumberFormat="1" applyFont="1" applyFill="1" applyBorder="1" applyAlignment="1">
      <alignment horizontal="center"/>
    </xf>
    <xf numFmtId="176" fontId="11" fillId="0" borderId="37" xfId="0" applyNumberFormat="1" applyFont="1" applyFill="1" applyBorder="1" applyAlignment="1">
      <alignment horizontal="center"/>
    </xf>
    <xf numFmtId="176" fontId="11" fillId="0" borderId="38" xfId="0" applyNumberFormat="1" applyFont="1" applyFill="1" applyBorder="1" applyAlignment="1">
      <alignment horizontal="center"/>
    </xf>
    <xf numFmtId="49" fontId="11" fillId="0" borderId="26" xfId="0" applyNumberFormat="1" applyFont="1" applyFill="1" applyBorder="1" applyAlignment="1">
      <alignment horizontal="center"/>
    </xf>
    <xf numFmtId="49" fontId="18" fillId="0" borderId="26" xfId="0" applyNumberFormat="1" applyFont="1" applyFill="1" applyBorder="1" applyAlignment="1">
      <alignment horizontal="center"/>
    </xf>
    <xf numFmtId="2" fontId="11" fillId="0" borderId="26" xfId="0" applyNumberFormat="1" applyFont="1" applyFill="1" applyBorder="1" applyAlignment="1">
      <alignment horizontal="center"/>
    </xf>
    <xf numFmtId="49" fontId="11" fillId="0" borderId="39" xfId="0" applyNumberFormat="1" applyFont="1" applyFill="1" applyBorder="1" applyAlignment="1">
      <alignment horizontal="center"/>
    </xf>
    <xf numFmtId="2" fontId="11" fillId="0" borderId="39" xfId="0" applyNumberFormat="1" applyFont="1" applyFill="1" applyBorder="1" applyAlignment="1">
      <alignment horizontal="center"/>
    </xf>
    <xf numFmtId="49" fontId="11" fillId="0" borderId="37" xfId="0" applyNumberFormat="1" applyFont="1" applyFill="1" applyBorder="1" applyAlignment="1">
      <alignment horizontal="center"/>
    </xf>
    <xf numFmtId="49" fontId="18" fillId="0" borderId="37" xfId="0" applyNumberFormat="1" applyFont="1" applyFill="1" applyBorder="1" applyAlignment="1">
      <alignment horizontal="center"/>
    </xf>
    <xf numFmtId="2" fontId="11" fillId="0" borderId="37" xfId="0" applyNumberFormat="1" applyFont="1" applyFill="1" applyBorder="1" applyAlignment="1">
      <alignment horizontal="center"/>
    </xf>
    <xf numFmtId="0" fontId="11" fillId="0" borderId="40" xfId="0" applyNumberFormat="1" applyFont="1" applyFill="1" applyBorder="1" applyAlignment="1">
      <alignment horizontal="center" vertical="center" wrapText="1"/>
    </xf>
    <xf numFmtId="0" fontId="11" fillId="0" borderId="39" xfId="0" applyNumberFormat="1" applyFont="1" applyFill="1" applyBorder="1" applyAlignment="1">
      <alignment horizontal="center" vertical="center" wrapText="1"/>
    </xf>
    <xf numFmtId="0" fontId="11" fillId="0" borderId="41" xfId="0" applyNumberFormat="1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horizontal="center" vertical="center" wrapText="1"/>
    </xf>
    <xf numFmtId="0" fontId="11" fillId="0" borderId="42" xfId="0" applyNumberFormat="1" applyFont="1" applyFill="1" applyBorder="1" applyAlignment="1">
      <alignment horizontal="center" vertical="center" wrapText="1"/>
    </xf>
    <xf numFmtId="0" fontId="11" fillId="0" borderId="18" xfId="0" applyNumberFormat="1" applyFont="1" applyFill="1" applyBorder="1" applyAlignment="1">
      <alignment horizontal="center" vertical="center" wrapText="1"/>
    </xf>
    <xf numFmtId="176" fontId="11" fillId="0" borderId="39" xfId="0" applyNumberFormat="1" applyFont="1" applyFill="1" applyBorder="1" applyAlignment="1">
      <alignment horizontal="center"/>
    </xf>
    <xf numFmtId="176" fontId="11" fillId="0" borderId="43" xfId="0" applyNumberFormat="1" applyFont="1" applyFill="1" applyBorder="1" applyAlignment="1">
      <alignment horizontal="center"/>
    </xf>
    <xf numFmtId="49" fontId="18" fillId="0" borderId="39" xfId="0" applyNumberFormat="1" applyFont="1" applyFill="1" applyBorder="1" applyAlignment="1">
      <alignment horizontal="center"/>
    </xf>
    <xf numFmtId="0" fontId="11" fillId="0" borderId="44" xfId="0" applyNumberFormat="1" applyFont="1" applyFill="1" applyBorder="1" applyAlignment="1">
      <alignment horizontal="center" vertical="center" wrapText="1"/>
    </xf>
    <xf numFmtId="0" fontId="11" fillId="0" borderId="37" xfId="0" applyNumberFormat="1" applyFont="1" applyFill="1" applyBorder="1" applyAlignment="1">
      <alignment horizontal="center" vertical="center" wrapText="1"/>
    </xf>
    <xf numFmtId="49" fontId="15" fillId="0" borderId="18" xfId="0" applyNumberFormat="1" applyFont="1" applyFill="1" applyBorder="1" applyAlignment="1">
      <alignment horizontal="center"/>
    </xf>
    <xf numFmtId="2" fontId="15" fillId="0" borderId="18" xfId="0" applyNumberFormat="1" applyFont="1" applyFill="1" applyBorder="1" applyAlignment="1">
      <alignment horizontal="center"/>
    </xf>
    <xf numFmtId="176" fontId="15" fillId="0" borderId="18" xfId="0" applyNumberFormat="1" applyFont="1" applyFill="1" applyBorder="1" applyAlignment="1">
      <alignment horizontal="center"/>
    </xf>
    <xf numFmtId="176" fontId="11" fillId="0" borderId="18" xfId="0" applyNumberFormat="1" applyFont="1" applyFill="1" applyBorder="1" applyAlignment="1">
      <alignment horizontal="center"/>
    </xf>
    <xf numFmtId="176" fontId="11" fillId="0" borderId="45" xfId="0" applyNumberFormat="1" applyFont="1" applyFill="1" applyBorder="1" applyAlignment="1">
      <alignment horizontal="center"/>
    </xf>
    <xf numFmtId="176" fontId="15" fillId="0" borderId="27" xfId="0" applyNumberFormat="1" applyFont="1" applyFill="1" applyBorder="1" applyAlignment="1">
      <alignment horizontal="center" vertical="center"/>
    </xf>
    <xf numFmtId="176" fontId="15" fillId="0" borderId="28" xfId="0" applyNumberFormat="1" applyFont="1" applyFill="1" applyBorder="1" applyAlignment="1">
      <alignment horizontal="center" vertical="center"/>
    </xf>
    <xf numFmtId="176" fontId="15" fillId="0" borderId="46" xfId="0" applyNumberFormat="1" applyFont="1" applyFill="1" applyBorder="1" applyAlignment="1">
      <alignment horizontal="center" vertical="center"/>
    </xf>
    <xf numFmtId="2" fontId="15" fillId="0" borderId="27" xfId="0" applyNumberFormat="1" applyFont="1" applyFill="1" applyBorder="1" applyAlignment="1">
      <alignment horizontal="center" vertical="center"/>
    </xf>
    <xf numFmtId="2" fontId="15" fillId="0" borderId="28" xfId="0" applyNumberFormat="1" applyFont="1" applyFill="1" applyBorder="1" applyAlignment="1">
      <alignment horizontal="center" vertical="center"/>
    </xf>
    <xf numFmtId="2" fontId="15" fillId="0" borderId="29" xfId="0" applyNumberFormat="1" applyFont="1" applyFill="1" applyBorder="1" applyAlignment="1">
      <alignment horizontal="center" vertical="center"/>
    </xf>
    <xf numFmtId="176" fontId="15" fillId="0" borderId="29" xfId="0" applyNumberFormat="1" applyFont="1" applyFill="1" applyBorder="1" applyAlignment="1">
      <alignment horizontal="center" vertical="center"/>
    </xf>
    <xf numFmtId="49" fontId="11" fillId="0" borderId="19" xfId="0" applyNumberFormat="1" applyFont="1" applyFill="1" applyBorder="1" applyAlignment="1">
      <alignment horizontal="center"/>
    </xf>
    <xf numFmtId="49" fontId="11" fillId="0" borderId="20" xfId="0" applyNumberFormat="1" applyFont="1" applyFill="1" applyBorder="1" applyAlignment="1">
      <alignment horizontal="center"/>
    </xf>
    <xf numFmtId="49" fontId="11" fillId="0" borderId="21" xfId="0" applyNumberFormat="1" applyFont="1" applyFill="1" applyBorder="1" applyAlignment="1">
      <alignment horizontal="center"/>
    </xf>
    <xf numFmtId="2" fontId="11" fillId="0" borderId="19" xfId="0" applyNumberFormat="1" applyFont="1" applyFill="1" applyBorder="1" applyAlignment="1">
      <alignment horizontal="center"/>
    </xf>
    <xf numFmtId="2" fontId="11" fillId="0" borderId="20" xfId="0" applyNumberFormat="1" applyFont="1" applyFill="1" applyBorder="1" applyAlignment="1">
      <alignment horizontal="center"/>
    </xf>
    <xf numFmtId="2" fontId="11" fillId="0" borderId="21" xfId="0" applyNumberFormat="1" applyFont="1" applyFill="1" applyBorder="1" applyAlignment="1">
      <alignment horizontal="center"/>
    </xf>
    <xf numFmtId="0" fontId="11" fillId="0" borderId="47" xfId="0" applyNumberFormat="1" applyFont="1" applyFill="1" applyBorder="1" applyAlignment="1">
      <alignment horizontal="center" vertical="center" wrapText="1"/>
    </xf>
    <xf numFmtId="0" fontId="11" fillId="0" borderId="48" xfId="0" applyNumberFormat="1" applyFont="1" applyFill="1" applyBorder="1" applyAlignment="1">
      <alignment horizontal="center" vertical="center" wrapText="1"/>
    </xf>
    <xf numFmtId="0" fontId="11" fillId="0" borderId="49" xfId="0" applyNumberFormat="1" applyFont="1" applyFill="1" applyBorder="1" applyAlignment="1">
      <alignment horizontal="center" vertical="center" wrapText="1"/>
    </xf>
    <xf numFmtId="0" fontId="11" fillId="0" borderId="50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Fill="1" applyBorder="1" applyAlignment="1">
      <alignment horizontal="center" vertical="center" wrapText="1"/>
    </xf>
    <xf numFmtId="0" fontId="11" fillId="0" borderId="31" xfId="0" applyNumberFormat="1" applyFont="1" applyFill="1" applyBorder="1" applyAlignment="1">
      <alignment horizontal="center" vertical="center" wrapText="1"/>
    </xf>
    <xf numFmtId="0" fontId="11" fillId="0" borderId="34" xfId="0" applyNumberFormat="1" applyFont="1" applyFill="1" applyBorder="1" applyAlignment="1">
      <alignment horizontal="center" vertical="center" wrapText="1"/>
    </xf>
    <xf numFmtId="0" fontId="11" fillId="0" borderId="28" xfId="0" applyNumberFormat="1" applyFont="1" applyFill="1" applyBorder="1" applyAlignment="1">
      <alignment horizontal="center" vertical="center" wrapText="1"/>
    </xf>
    <xf numFmtId="0" fontId="11" fillId="0" borderId="29" xfId="0" applyNumberFormat="1" applyFont="1" applyFill="1" applyBorder="1" applyAlignment="1">
      <alignment horizontal="center" vertical="center" wrapText="1"/>
    </xf>
    <xf numFmtId="0" fontId="11" fillId="0" borderId="18" xfId="0" applyNumberFormat="1" applyFont="1" applyBorder="1" applyAlignment="1">
      <alignment horizontal="center" vertical="top"/>
    </xf>
    <xf numFmtId="0" fontId="11" fillId="0" borderId="51" xfId="0" applyNumberFormat="1" applyFont="1" applyBorder="1" applyAlignment="1">
      <alignment horizontal="center" vertical="center" wrapText="1"/>
    </xf>
    <xf numFmtId="0" fontId="11" fillId="0" borderId="48" xfId="0" applyNumberFormat="1" applyFont="1" applyBorder="1" applyAlignment="1">
      <alignment horizontal="center" vertical="center" wrapText="1"/>
    </xf>
    <xf numFmtId="0" fontId="11" fillId="0" borderId="49" xfId="0" applyNumberFormat="1" applyFont="1" applyBorder="1" applyAlignment="1">
      <alignment horizontal="center" vertical="center" wrapText="1"/>
    </xf>
    <xf numFmtId="0" fontId="11" fillId="0" borderId="30" xfId="0" applyNumberFormat="1" applyFont="1" applyBorder="1" applyAlignment="1">
      <alignment horizontal="center" vertical="center" wrapText="1"/>
    </xf>
    <xf numFmtId="0" fontId="11" fillId="0" borderId="0" xfId="0" applyNumberFormat="1" applyFont="1" applyBorder="1" applyAlignment="1">
      <alignment horizontal="center" vertical="center" wrapText="1"/>
    </xf>
    <xf numFmtId="0" fontId="11" fillId="0" borderId="31" xfId="0" applyNumberFormat="1" applyFont="1" applyBorder="1" applyAlignment="1">
      <alignment horizontal="center" vertical="center" wrapText="1"/>
    </xf>
    <xf numFmtId="0" fontId="11" fillId="0" borderId="32" xfId="0" applyNumberFormat="1" applyFont="1" applyBorder="1" applyAlignment="1">
      <alignment horizontal="center" vertical="center" wrapText="1"/>
    </xf>
    <xf numFmtId="0" fontId="11" fillId="0" borderId="24" xfId="0" applyNumberFormat="1" applyFont="1" applyBorder="1" applyAlignment="1">
      <alignment horizontal="center" vertical="center" wrapText="1"/>
    </xf>
    <xf numFmtId="0" fontId="11" fillId="0" borderId="33" xfId="0" applyNumberFormat="1" applyFont="1" applyBorder="1" applyAlignment="1">
      <alignment horizontal="center" vertical="center" wrapText="1"/>
    </xf>
    <xf numFmtId="0" fontId="11" fillId="0" borderId="51" xfId="0" applyNumberFormat="1" applyFont="1" applyBorder="1" applyAlignment="1">
      <alignment horizontal="center" vertical="center"/>
    </xf>
    <xf numFmtId="0" fontId="11" fillId="0" borderId="48" xfId="0" applyNumberFormat="1" applyFont="1" applyBorder="1" applyAlignment="1">
      <alignment horizontal="center" vertical="center"/>
    </xf>
    <xf numFmtId="0" fontId="11" fillId="0" borderId="52" xfId="0" applyNumberFormat="1" applyFont="1" applyBorder="1" applyAlignment="1">
      <alignment horizontal="center" vertical="center"/>
    </xf>
    <xf numFmtId="0" fontId="11" fillId="0" borderId="30" xfId="0" applyNumberFormat="1" applyFont="1" applyBorder="1" applyAlignment="1">
      <alignment horizontal="center" vertical="center"/>
    </xf>
    <xf numFmtId="0" fontId="11" fillId="0" borderId="0" xfId="0" applyNumberFormat="1" applyFont="1" applyBorder="1" applyAlignment="1">
      <alignment horizontal="center" vertical="center"/>
    </xf>
    <xf numFmtId="0" fontId="11" fillId="0" borderId="53" xfId="0" applyNumberFormat="1" applyFont="1" applyBorder="1" applyAlignment="1">
      <alignment horizontal="center" vertical="center"/>
    </xf>
    <xf numFmtId="0" fontId="11" fillId="0" borderId="32" xfId="0" applyNumberFormat="1" applyFont="1" applyBorder="1" applyAlignment="1">
      <alignment horizontal="center" vertical="center"/>
    </xf>
    <xf numFmtId="0" fontId="11" fillId="0" borderId="24" xfId="0" applyNumberFormat="1" applyFont="1" applyBorder="1" applyAlignment="1">
      <alignment horizontal="center" vertical="center"/>
    </xf>
    <xf numFmtId="0" fontId="11" fillId="0" borderId="54" xfId="0" applyNumberFormat="1" applyFont="1" applyBorder="1" applyAlignment="1">
      <alignment horizontal="center" vertical="center"/>
    </xf>
    <xf numFmtId="0" fontId="11" fillId="0" borderId="10" xfId="0" applyNumberFormat="1" applyFont="1" applyBorder="1" applyAlignment="1">
      <alignment horizontal="center" vertical="top"/>
    </xf>
    <xf numFmtId="0" fontId="11" fillId="0" borderId="35" xfId="0" applyNumberFormat="1" applyFont="1" applyBorder="1" applyAlignment="1">
      <alignment horizontal="center" vertical="top"/>
    </xf>
    <xf numFmtId="0" fontId="11" fillId="0" borderId="42" xfId="0" applyNumberFormat="1" applyFont="1" applyBorder="1" applyAlignment="1">
      <alignment horizontal="center" vertical="top"/>
    </xf>
    <xf numFmtId="0" fontId="11" fillId="0" borderId="55" xfId="0" applyNumberFormat="1" applyFont="1" applyBorder="1" applyAlignment="1">
      <alignment horizontal="center" vertical="top"/>
    </xf>
    <xf numFmtId="0" fontId="11" fillId="0" borderId="56" xfId="0" applyNumberFormat="1" applyFont="1" applyBorder="1" applyAlignment="1">
      <alignment horizontal="center" vertical="top"/>
    </xf>
    <xf numFmtId="0" fontId="11" fillId="0" borderId="57" xfId="0" applyNumberFormat="1" applyFont="1" applyBorder="1" applyAlignment="1">
      <alignment horizontal="center" vertical="top"/>
    </xf>
    <xf numFmtId="0" fontId="11" fillId="0" borderId="45" xfId="0" applyNumberFormat="1" applyFont="1" applyBorder="1" applyAlignment="1">
      <alignment horizontal="center" vertical="top"/>
    </xf>
    <xf numFmtId="0" fontId="11" fillId="0" borderId="0" xfId="0" applyNumberFormat="1" applyFont="1" applyFill="1" applyBorder="1" applyAlignment="1">
      <alignment horizontal="left" wrapText="1"/>
    </xf>
    <xf numFmtId="0" fontId="11" fillId="0" borderId="24" xfId="0" applyNumberFormat="1" applyFont="1" applyFill="1" applyBorder="1" applyAlignment="1">
      <alignment horizontal="left" wrapText="1"/>
    </xf>
    <xf numFmtId="49" fontId="11" fillId="0" borderId="58" xfId="0" applyNumberFormat="1" applyFont="1" applyFill="1" applyBorder="1" applyAlignment="1">
      <alignment horizontal="center"/>
    </xf>
    <xf numFmtId="49" fontId="11" fillId="0" borderId="56" xfId="0" applyNumberFormat="1" applyFont="1" applyFill="1" applyBorder="1" applyAlignment="1">
      <alignment horizontal="center"/>
    </xf>
    <xf numFmtId="49" fontId="11" fillId="0" borderId="59" xfId="0" applyNumberFormat="1" applyFont="1" applyFill="1" applyBorder="1" applyAlignment="1">
      <alignment horizontal="center"/>
    </xf>
    <xf numFmtId="49" fontId="11" fillId="0" borderId="60" xfId="0" applyNumberFormat="1" applyFont="1" applyFill="1" applyBorder="1" applyAlignment="1">
      <alignment horizontal="center"/>
    </xf>
    <xf numFmtId="49" fontId="11" fillId="0" borderId="24" xfId="0" applyNumberFormat="1" applyFont="1" applyFill="1" applyBorder="1" applyAlignment="1">
      <alignment horizontal="center"/>
    </xf>
    <xf numFmtId="49" fontId="11" fillId="0" borderId="54" xfId="0" applyNumberFormat="1" applyFont="1" applyFill="1" applyBorder="1" applyAlignment="1">
      <alignment horizontal="center"/>
    </xf>
    <xf numFmtId="0" fontId="11" fillId="0" borderId="40" xfId="0" applyNumberFormat="1" applyFont="1" applyBorder="1" applyAlignment="1">
      <alignment horizontal="center" vertical="center"/>
    </xf>
    <xf numFmtId="0" fontId="11" fillId="0" borderId="39" xfId="0" applyNumberFormat="1" applyFont="1" applyBorder="1" applyAlignment="1">
      <alignment horizontal="center" vertical="center"/>
    </xf>
    <xf numFmtId="0" fontId="11" fillId="0" borderId="41" xfId="0" applyNumberFormat="1" applyFont="1" applyBorder="1" applyAlignment="1">
      <alignment horizontal="center" vertical="center"/>
    </xf>
    <xf numFmtId="0" fontId="11" fillId="0" borderId="10" xfId="0" applyNumberFormat="1" applyFont="1" applyBorder="1" applyAlignment="1">
      <alignment horizontal="center" vertical="center"/>
    </xf>
    <xf numFmtId="0" fontId="11" fillId="0" borderId="39" xfId="0" applyNumberFormat="1" applyFont="1" applyBorder="1" applyAlignment="1">
      <alignment horizontal="center" vertical="center" wrapText="1"/>
    </xf>
    <xf numFmtId="0" fontId="11" fillId="0" borderId="10" xfId="0" applyNumberFormat="1" applyFont="1" applyBorder="1" applyAlignment="1">
      <alignment horizontal="center" vertical="center" wrapText="1"/>
    </xf>
    <xf numFmtId="0" fontId="17" fillId="0" borderId="51" xfId="0" applyNumberFormat="1" applyFont="1" applyBorder="1" applyAlignment="1">
      <alignment horizontal="center" vertical="center" wrapText="1"/>
    </xf>
    <xf numFmtId="0" fontId="17" fillId="0" borderId="48" xfId="0" applyNumberFormat="1" applyFont="1" applyBorder="1" applyAlignment="1">
      <alignment horizontal="center" vertical="center" wrapText="1"/>
    </xf>
    <xf numFmtId="0" fontId="17" fillId="0" borderId="49" xfId="0" applyNumberFormat="1" applyFont="1" applyBorder="1" applyAlignment="1">
      <alignment horizontal="center" vertical="center" wrapText="1"/>
    </xf>
    <xf numFmtId="0" fontId="17" fillId="0" borderId="30" xfId="0" applyNumberFormat="1" applyFont="1" applyBorder="1" applyAlignment="1">
      <alignment horizontal="center" vertical="center" wrapText="1"/>
    </xf>
    <xf numFmtId="0" fontId="17" fillId="0" borderId="0" xfId="0" applyNumberFormat="1" applyFont="1" applyBorder="1" applyAlignment="1">
      <alignment horizontal="center" vertical="center" wrapText="1"/>
    </xf>
    <xf numFmtId="0" fontId="17" fillId="0" borderId="31" xfId="0" applyNumberFormat="1" applyFont="1" applyBorder="1" applyAlignment="1">
      <alignment horizontal="center" vertical="center" wrapText="1"/>
    </xf>
    <xf numFmtId="0" fontId="17" fillId="0" borderId="32" xfId="0" applyNumberFormat="1" applyFont="1" applyBorder="1" applyAlignment="1">
      <alignment horizontal="center" vertical="center" wrapText="1"/>
    </xf>
    <xf numFmtId="0" fontId="17" fillId="0" borderId="24" xfId="0" applyNumberFormat="1" applyFont="1" applyBorder="1" applyAlignment="1">
      <alignment horizontal="center" vertical="center" wrapText="1"/>
    </xf>
    <xf numFmtId="0" fontId="17" fillId="0" borderId="33" xfId="0" applyNumberFormat="1" applyFont="1" applyBorder="1" applyAlignment="1">
      <alignment horizontal="center" vertical="center" wrapText="1"/>
    </xf>
    <xf numFmtId="49" fontId="11" fillId="33" borderId="24" xfId="0" applyNumberFormat="1" applyFont="1" applyFill="1" applyBorder="1" applyAlignment="1">
      <alignment horizontal="left"/>
    </xf>
    <xf numFmtId="0" fontId="11" fillId="0" borderId="0" xfId="0" applyNumberFormat="1" applyFont="1" applyBorder="1" applyAlignment="1">
      <alignment horizontal="right"/>
    </xf>
    <xf numFmtId="49" fontId="11" fillId="0" borderId="61" xfId="0" applyNumberFormat="1" applyFont="1" applyFill="1" applyBorder="1" applyAlignment="1">
      <alignment horizontal="center"/>
    </xf>
    <xf numFmtId="49" fontId="11" fillId="0" borderId="62" xfId="0" applyNumberFormat="1" applyFont="1" applyFill="1" applyBorder="1" applyAlignment="1">
      <alignment horizontal="center"/>
    </xf>
    <xf numFmtId="14" fontId="11" fillId="0" borderId="41" xfId="0" applyNumberFormat="1" applyFont="1" applyFill="1" applyBorder="1" applyAlignment="1">
      <alignment horizontal="center"/>
    </xf>
    <xf numFmtId="14" fontId="11" fillId="0" borderId="10" xfId="0" applyNumberFormat="1" applyFont="1" applyFill="1" applyBorder="1" applyAlignment="1">
      <alignment horizontal="center"/>
    </xf>
    <xf numFmtId="14" fontId="11" fillId="0" borderId="35" xfId="0" applyNumberFormat="1" applyFont="1" applyFill="1" applyBorder="1" applyAlignment="1">
      <alignment horizontal="center"/>
    </xf>
    <xf numFmtId="0" fontId="11" fillId="0" borderId="0" xfId="0" applyNumberFormat="1" applyFont="1" applyFill="1" applyBorder="1" applyAlignment="1">
      <alignment horizontal="left"/>
    </xf>
    <xf numFmtId="0" fontId="11" fillId="0" borderId="24" xfId="0" applyNumberFormat="1" applyFont="1" applyFill="1" applyBorder="1" applyAlignment="1">
      <alignment horizontal="left"/>
    </xf>
    <xf numFmtId="0" fontId="11" fillId="0" borderId="19" xfId="0" applyNumberFormat="1" applyFont="1" applyBorder="1" applyAlignment="1">
      <alignment horizontal="center" vertical="top"/>
    </xf>
    <xf numFmtId="0" fontId="11" fillId="0" borderId="20" xfId="0" applyNumberFormat="1" applyFont="1" applyBorder="1" applyAlignment="1">
      <alignment horizontal="center" vertical="top"/>
    </xf>
    <xf numFmtId="0" fontId="11" fillId="0" borderId="21" xfId="0" applyNumberFormat="1" applyFont="1" applyBorder="1" applyAlignment="1">
      <alignment horizontal="center" vertical="top"/>
    </xf>
    <xf numFmtId="49" fontId="11" fillId="0" borderId="63" xfId="0" applyNumberFormat="1" applyFont="1" applyFill="1" applyBorder="1" applyAlignment="1">
      <alignment horizontal="center"/>
    </xf>
    <xf numFmtId="49" fontId="11" fillId="0" borderId="64" xfId="0" applyNumberFormat="1" applyFont="1" applyFill="1" applyBorder="1" applyAlignment="1">
      <alignment horizontal="center"/>
    </xf>
    <xf numFmtId="49" fontId="11" fillId="0" borderId="65" xfId="0" applyNumberFormat="1" applyFont="1" applyFill="1" applyBorder="1" applyAlignment="1">
      <alignment horizontal="center"/>
    </xf>
    <xf numFmtId="0" fontId="9" fillId="0" borderId="56" xfId="0" applyNumberFormat="1" applyFont="1" applyBorder="1" applyAlignment="1">
      <alignment horizontal="center" vertical="top"/>
    </xf>
    <xf numFmtId="49" fontId="14" fillId="0" borderId="24" xfId="0" applyNumberFormat="1" applyFont="1" applyFill="1" applyBorder="1" applyAlignment="1">
      <alignment horizontal="left"/>
    </xf>
    <xf numFmtId="49" fontId="11" fillId="0" borderId="66" xfId="0" applyNumberFormat="1" applyFont="1" applyBorder="1" applyAlignment="1">
      <alignment horizontal="center" vertical="center"/>
    </xf>
    <xf numFmtId="49" fontId="11" fillId="0" borderId="64" xfId="0" applyNumberFormat="1" applyFont="1" applyBorder="1" applyAlignment="1">
      <alignment horizontal="center" vertical="center"/>
    </xf>
    <xf numFmtId="49" fontId="11" fillId="0" borderId="67" xfId="0" applyNumberFormat="1" applyFont="1" applyBorder="1" applyAlignment="1">
      <alignment horizontal="center" vertical="center"/>
    </xf>
    <xf numFmtId="49" fontId="11" fillId="0" borderId="40" xfId="0" applyNumberFormat="1" applyFont="1" applyBorder="1" applyAlignment="1">
      <alignment horizontal="center" vertical="center"/>
    </xf>
    <xf numFmtId="49" fontId="11" fillId="0" borderId="39" xfId="0" applyNumberFormat="1" applyFont="1" applyBorder="1" applyAlignment="1">
      <alignment horizontal="center" vertical="center"/>
    </xf>
    <xf numFmtId="49" fontId="11" fillId="0" borderId="43" xfId="0" applyNumberFormat="1" applyFont="1" applyBorder="1" applyAlignment="1">
      <alignment horizontal="center" vertical="center"/>
    </xf>
    <xf numFmtId="49" fontId="11" fillId="0" borderId="50" xfId="0" applyNumberFormat="1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 horizontal="center"/>
    </xf>
    <xf numFmtId="49" fontId="11" fillId="0" borderId="53" xfId="0" applyNumberFormat="1" applyFont="1" applyFill="1" applyBorder="1" applyAlignment="1">
      <alignment horizontal="center"/>
    </xf>
    <xf numFmtId="1" fontId="11" fillId="0" borderId="24" xfId="0" applyNumberFormat="1" applyFont="1" applyFill="1" applyBorder="1" applyAlignment="1">
      <alignment horizontal="left"/>
    </xf>
    <xf numFmtId="0" fontId="11" fillId="0" borderId="0" xfId="0" applyNumberFormat="1" applyFont="1" applyBorder="1" applyAlignment="1">
      <alignment horizontal="left"/>
    </xf>
    <xf numFmtId="0" fontId="11" fillId="33" borderId="51" xfId="0" applyNumberFormat="1" applyFont="1" applyFill="1" applyBorder="1" applyAlignment="1">
      <alignment horizontal="center"/>
    </xf>
    <xf numFmtId="0" fontId="11" fillId="33" borderId="48" xfId="0" applyNumberFormat="1" applyFont="1" applyFill="1" applyBorder="1" applyAlignment="1">
      <alignment horizontal="center"/>
    </xf>
    <xf numFmtId="0" fontId="11" fillId="33" borderId="49" xfId="0" applyNumberFormat="1" applyFont="1" applyFill="1" applyBorder="1" applyAlignment="1">
      <alignment horizontal="center"/>
    </xf>
    <xf numFmtId="0" fontId="11" fillId="33" borderId="30" xfId="0" applyNumberFormat="1" applyFont="1" applyFill="1" applyBorder="1" applyAlignment="1">
      <alignment horizontal="center"/>
    </xf>
    <xf numFmtId="0" fontId="11" fillId="33" borderId="0" xfId="0" applyNumberFormat="1" applyFont="1" applyFill="1" applyBorder="1" applyAlignment="1">
      <alignment horizontal="center"/>
    </xf>
    <xf numFmtId="0" fontId="11" fillId="33" borderId="31" xfId="0" applyNumberFormat="1" applyFont="1" applyFill="1" applyBorder="1" applyAlignment="1">
      <alignment horizontal="center"/>
    </xf>
    <xf numFmtId="2" fontId="11" fillId="0" borderId="68" xfId="0" applyNumberFormat="1" applyFont="1" applyFill="1" applyBorder="1" applyAlignment="1">
      <alignment horizontal="center" vertical="center"/>
    </xf>
    <xf numFmtId="2" fontId="11" fillId="0" borderId="69" xfId="0" applyNumberFormat="1" applyFont="1" applyFill="1" applyBorder="1" applyAlignment="1">
      <alignment horizontal="center" vertical="center"/>
    </xf>
    <xf numFmtId="2" fontId="11" fillId="0" borderId="70" xfId="0" applyNumberFormat="1" applyFont="1" applyFill="1" applyBorder="1" applyAlignment="1">
      <alignment horizontal="center" vertical="center"/>
    </xf>
    <xf numFmtId="0" fontId="11" fillId="0" borderId="24" xfId="0" applyNumberFormat="1" applyFont="1" applyFill="1" applyBorder="1" applyAlignment="1">
      <alignment horizontal="center"/>
    </xf>
    <xf numFmtId="49" fontId="11" fillId="0" borderId="41" xfId="0" applyNumberFormat="1" applyFont="1" applyFill="1" applyBorder="1" applyAlignment="1">
      <alignment horizontal="center"/>
    </xf>
    <xf numFmtId="49" fontId="11" fillId="0" borderId="35" xfId="0" applyNumberFormat="1" applyFont="1" applyFill="1" applyBorder="1" applyAlignment="1">
      <alignment horizontal="center"/>
    </xf>
    <xf numFmtId="49" fontId="15" fillId="0" borderId="47" xfId="0" applyNumberFormat="1" applyFont="1" applyFill="1" applyBorder="1" applyAlignment="1">
      <alignment horizontal="center" vertical="center"/>
    </xf>
    <xf numFmtId="49" fontId="15" fillId="0" borderId="48" xfId="0" applyNumberFormat="1" applyFont="1" applyFill="1" applyBorder="1" applyAlignment="1">
      <alignment horizontal="center" vertical="center"/>
    </xf>
    <xf numFmtId="49" fontId="15" fillId="0" borderId="52" xfId="0" applyNumberFormat="1" applyFont="1" applyFill="1" applyBorder="1" applyAlignment="1">
      <alignment horizontal="center" vertical="center"/>
    </xf>
    <xf numFmtId="49" fontId="15" fillId="0" borderId="34" xfId="0" applyNumberFormat="1" applyFont="1" applyFill="1" applyBorder="1" applyAlignment="1">
      <alignment horizontal="center" vertical="center"/>
    </xf>
    <xf numFmtId="49" fontId="15" fillId="0" borderId="28" xfId="0" applyNumberFormat="1" applyFont="1" applyFill="1" applyBorder="1" applyAlignment="1">
      <alignment horizontal="center" vertical="center"/>
    </xf>
    <xf numFmtId="49" fontId="15" fillId="0" borderId="46" xfId="0" applyNumberFormat="1" applyFont="1" applyFill="1" applyBorder="1" applyAlignment="1">
      <alignment horizontal="center" vertical="center"/>
    </xf>
    <xf numFmtId="2" fontId="11" fillId="0" borderId="0" xfId="0" applyNumberFormat="1" applyFont="1" applyBorder="1" applyAlignment="1">
      <alignment horizontal="left"/>
    </xf>
    <xf numFmtId="49" fontId="11" fillId="0" borderId="24" xfId="0" applyNumberFormat="1" applyFont="1" applyFill="1" applyBorder="1" applyAlignment="1">
      <alignment horizontal="left"/>
    </xf>
    <xf numFmtId="0" fontId="13" fillId="0" borderId="0" xfId="0" applyNumberFormat="1" applyFont="1" applyBorder="1" applyAlignment="1">
      <alignment horizontal="center"/>
    </xf>
    <xf numFmtId="1" fontId="11" fillId="0" borderId="24" xfId="0" applyNumberFormat="1" applyFont="1" applyBorder="1" applyAlignment="1">
      <alignment horizontal="right"/>
    </xf>
    <xf numFmtId="0" fontId="11" fillId="0" borderId="0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center" vertical="top"/>
    </xf>
    <xf numFmtId="49" fontId="11" fillId="0" borderId="71" xfId="0" applyNumberFormat="1" applyFont="1" applyFill="1" applyBorder="1" applyAlignment="1">
      <alignment horizontal="center"/>
    </xf>
    <xf numFmtId="49" fontId="11" fillId="0" borderId="72" xfId="0" applyNumberFormat="1" applyFont="1" applyFill="1" applyBorder="1" applyAlignment="1">
      <alignment horizontal="center"/>
    </xf>
    <xf numFmtId="49" fontId="11" fillId="0" borderId="73" xfId="0" applyNumberFormat="1" applyFont="1" applyFill="1" applyBorder="1" applyAlignment="1">
      <alignment horizontal="center"/>
    </xf>
    <xf numFmtId="49" fontId="15" fillId="0" borderId="27" xfId="0" applyNumberFormat="1" applyFont="1" applyBorder="1" applyAlignment="1">
      <alignment horizontal="center" vertical="center"/>
    </xf>
    <xf numFmtId="49" fontId="15" fillId="0" borderId="28" xfId="0" applyNumberFormat="1" applyFont="1" applyBorder="1" applyAlignment="1">
      <alignment horizontal="center" vertical="center"/>
    </xf>
    <xf numFmtId="49" fontId="15" fillId="0" borderId="29" xfId="0" applyNumberFormat="1" applyFont="1" applyBorder="1" applyAlignment="1">
      <alignment horizontal="center" vertical="center"/>
    </xf>
    <xf numFmtId="0" fontId="11" fillId="0" borderId="63" xfId="0" applyNumberFormat="1" applyFont="1" applyFill="1" applyBorder="1" applyAlignment="1">
      <alignment horizontal="center"/>
    </xf>
    <xf numFmtId="0" fontId="11" fillId="0" borderId="64" xfId="0" applyNumberFormat="1" applyFont="1" applyFill="1" applyBorder="1" applyAlignment="1">
      <alignment horizontal="center"/>
    </xf>
    <xf numFmtId="0" fontId="11" fillId="0" borderId="65" xfId="0" applyNumberFormat="1" applyFont="1" applyFill="1" applyBorder="1" applyAlignment="1">
      <alignment horizontal="center"/>
    </xf>
    <xf numFmtId="0" fontId="9" fillId="0" borderId="56" xfId="0" applyNumberFormat="1" applyFont="1" applyBorder="1" applyAlignment="1">
      <alignment horizontal="center" vertical="center"/>
    </xf>
    <xf numFmtId="0" fontId="19" fillId="0" borderId="74" xfId="0" applyNumberFormat="1" applyFont="1" applyBorder="1" applyAlignment="1">
      <alignment horizontal="center"/>
    </xf>
    <xf numFmtId="0" fontId="19" fillId="0" borderId="11" xfId="0" applyNumberFormat="1" applyFont="1" applyBorder="1" applyAlignment="1">
      <alignment horizontal="center"/>
    </xf>
    <xf numFmtId="0" fontId="19" fillId="0" borderId="14" xfId="0" applyNumberFormat="1" applyFont="1" applyBorder="1" applyAlignment="1">
      <alignment horizontal="center"/>
    </xf>
    <xf numFmtId="0" fontId="19" fillId="0" borderId="0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center" vertical="center"/>
    </xf>
    <xf numFmtId="0" fontId="11" fillId="0" borderId="75" xfId="0" applyNumberFormat="1" applyFont="1" applyFill="1" applyBorder="1" applyAlignment="1">
      <alignment horizontal="center" vertical="center" wrapText="1"/>
    </xf>
    <xf numFmtId="0" fontId="11" fillId="0" borderId="22" xfId="0" applyNumberFormat="1" applyFont="1" applyFill="1" applyBorder="1" applyAlignment="1">
      <alignment horizontal="center" vertical="center" wrapText="1"/>
    </xf>
    <xf numFmtId="49" fontId="18" fillId="0" borderId="18" xfId="0" applyNumberFormat="1" applyFont="1" applyFill="1" applyBorder="1" applyAlignment="1">
      <alignment horizontal="center"/>
    </xf>
    <xf numFmtId="49" fontId="11" fillId="0" borderId="18" xfId="0" applyNumberFormat="1" applyFont="1" applyFill="1" applyBorder="1" applyAlignment="1">
      <alignment horizontal="center"/>
    </xf>
    <xf numFmtId="2" fontId="11" fillId="0" borderId="18" xfId="0" applyNumberFormat="1" applyFont="1" applyFill="1" applyBorder="1" applyAlignment="1">
      <alignment horizontal="center"/>
    </xf>
    <xf numFmtId="176" fontId="11" fillId="0" borderId="19" xfId="0" applyNumberFormat="1" applyFont="1" applyFill="1" applyBorder="1" applyAlignment="1">
      <alignment horizontal="center"/>
    </xf>
    <xf numFmtId="176" fontId="11" fillId="0" borderId="20" xfId="0" applyNumberFormat="1" applyFont="1" applyFill="1" applyBorder="1" applyAlignment="1">
      <alignment horizontal="center"/>
    </xf>
    <xf numFmtId="176" fontId="11" fillId="0" borderId="21" xfId="0" applyNumberFormat="1" applyFont="1" applyFill="1" applyBorder="1" applyAlignment="1">
      <alignment horizontal="center"/>
    </xf>
    <xf numFmtId="176" fontId="11" fillId="0" borderId="62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0" fontId="35" fillId="32" borderId="0" xfId="0" applyFont="1" applyFill="1" applyAlignment="1">
      <alignment horizontal="center" vertical="center"/>
    </xf>
    <xf numFmtId="49" fontId="35" fillId="32" borderId="0" xfId="0" applyNumberFormat="1" applyFont="1" applyFill="1" applyAlignment="1">
      <alignment horizontal="center" vertical="center"/>
    </xf>
    <xf numFmtId="0" fontId="33" fillId="32" borderId="0" xfId="0" applyFont="1" applyFill="1" applyAlignment="1">
      <alignment horizontal="center" vertical="center"/>
    </xf>
    <xf numFmtId="49" fontId="33" fillId="32" borderId="0" xfId="0" applyNumberFormat="1" applyFont="1" applyFill="1" applyAlignment="1">
      <alignment horizontal="center" vertical="center"/>
    </xf>
    <xf numFmtId="0" fontId="33" fillId="32" borderId="0" xfId="0" applyFont="1" applyFill="1" applyAlignment="1">
      <alignment vertical="center"/>
    </xf>
    <xf numFmtId="49" fontId="33" fillId="32" borderId="0" xfId="0" applyNumberFormat="1" applyFont="1" applyFill="1" applyAlignment="1">
      <alignment vertical="center"/>
    </xf>
    <xf numFmtId="0" fontId="1" fillId="32" borderId="23" xfId="0" applyFont="1" applyFill="1" applyBorder="1" applyAlignment="1">
      <alignment horizontal="center" vertical="center" wrapText="1"/>
    </xf>
    <xf numFmtId="0" fontId="1" fillId="32" borderId="55" xfId="0" applyFont="1" applyFill="1" applyBorder="1" applyAlignment="1">
      <alignment horizontal="center" vertical="center" wrapText="1"/>
    </xf>
    <xf numFmtId="0" fontId="1" fillId="32" borderId="56" xfId="0" applyFont="1" applyFill="1" applyBorder="1" applyAlignment="1">
      <alignment horizontal="center" vertical="center" wrapText="1"/>
    </xf>
    <xf numFmtId="0" fontId="1" fillId="32" borderId="57" xfId="0" applyFont="1" applyFill="1" applyBorder="1" applyAlignment="1">
      <alignment horizontal="center" vertical="center" wrapText="1"/>
    </xf>
    <xf numFmtId="0" fontId="1" fillId="32" borderId="30" xfId="0" applyFont="1" applyFill="1" applyBorder="1" applyAlignment="1">
      <alignment horizontal="center" vertical="center" wrapText="1"/>
    </xf>
    <xf numFmtId="0" fontId="1" fillId="32" borderId="0" xfId="0" applyFont="1" applyFill="1" applyBorder="1" applyAlignment="1">
      <alignment horizontal="center" vertical="center" wrapText="1"/>
    </xf>
    <xf numFmtId="0" fontId="1" fillId="32" borderId="31" xfId="0" applyFont="1" applyFill="1" applyBorder="1" applyAlignment="1">
      <alignment horizontal="center" vertical="center" wrapText="1"/>
    </xf>
    <xf numFmtId="49" fontId="1" fillId="32" borderId="18" xfId="0" applyNumberFormat="1" applyFont="1" applyFill="1" applyBorder="1" applyAlignment="1">
      <alignment horizontal="center" vertical="center" wrapText="1"/>
    </xf>
    <xf numFmtId="49" fontId="1" fillId="32" borderId="23" xfId="0" applyNumberFormat="1" applyFont="1" applyFill="1" applyBorder="1" applyAlignment="1">
      <alignment horizontal="center" vertical="center" wrapText="1"/>
    </xf>
    <xf numFmtId="49" fontId="1" fillId="32" borderId="22" xfId="0" applyNumberFormat="1" applyFont="1" applyFill="1" applyBorder="1" applyAlignment="1">
      <alignment horizontal="center" vertical="center" wrapText="1"/>
    </xf>
    <xf numFmtId="0" fontId="0" fillId="32" borderId="55" xfId="0" applyFill="1" applyBorder="1" applyAlignment="1">
      <alignment horizontal="center" vertical="center"/>
    </xf>
    <xf numFmtId="0" fontId="0" fillId="32" borderId="56" xfId="0" applyFill="1" applyBorder="1" applyAlignment="1">
      <alignment horizontal="center" vertical="center"/>
    </xf>
    <xf numFmtId="0" fontId="0" fillId="32" borderId="32" xfId="0" applyFill="1" applyBorder="1" applyAlignment="1">
      <alignment horizontal="center" vertical="center"/>
    </xf>
    <xf numFmtId="0" fontId="0" fillId="32" borderId="24" xfId="0" applyFill="1" applyBorder="1" applyAlignment="1">
      <alignment horizontal="center" vertical="center"/>
    </xf>
    <xf numFmtId="0" fontId="28" fillId="32" borderId="18" xfId="0" applyFont="1" applyFill="1" applyBorder="1" applyAlignment="1">
      <alignment horizontal="center" vertical="center" wrapText="1"/>
    </xf>
    <xf numFmtId="0" fontId="28" fillId="32" borderId="22" xfId="0" applyFont="1" applyFill="1" applyBorder="1" applyAlignment="1">
      <alignment horizontal="center" vertical="center" wrapText="1"/>
    </xf>
    <xf numFmtId="0" fontId="28" fillId="32" borderId="18" xfId="0" applyFont="1" applyFill="1" applyBorder="1" applyAlignment="1">
      <alignment vertical="center" wrapText="1"/>
    </xf>
    <xf numFmtId="0" fontId="28" fillId="32" borderId="22" xfId="0" applyFont="1" applyFill="1" applyBorder="1" applyAlignment="1">
      <alignment vertical="center" wrapText="1"/>
    </xf>
    <xf numFmtId="49" fontId="28" fillId="32" borderId="18" xfId="0" applyNumberFormat="1" applyFont="1" applyFill="1" applyBorder="1" applyAlignment="1">
      <alignment horizontal="left" vertical="center" wrapText="1"/>
    </xf>
    <xf numFmtId="49" fontId="28" fillId="32" borderId="22" xfId="0" applyNumberFormat="1" applyFont="1" applyFill="1" applyBorder="1" applyAlignment="1">
      <alignment horizontal="left" vertical="center" wrapText="1"/>
    </xf>
    <xf numFmtId="0" fontId="29" fillId="32" borderId="18" xfId="0" applyFont="1" applyFill="1" applyBorder="1" applyAlignment="1">
      <alignment vertical="center" wrapText="1"/>
    </xf>
    <xf numFmtId="0" fontId="29" fillId="32" borderId="22" xfId="0" applyFont="1" applyFill="1" applyBorder="1" applyAlignment="1">
      <alignment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лан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6"/>
  <sheetViews>
    <sheetView zoomScale="85" zoomScaleNormal="85" zoomScalePageLayoutView="0" workbookViewId="0" topLeftCell="A19">
      <selection activeCell="A40" sqref="A40:C40"/>
    </sheetView>
  </sheetViews>
  <sheetFormatPr defaultColWidth="9.140625" defaultRowHeight="15"/>
  <cols>
    <col min="1" max="1" width="80.421875" style="14" customWidth="1"/>
    <col min="2" max="2" width="14.57421875" style="14" customWidth="1"/>
    <col min="3" max="3" width="18.8515625" style="14" customWidth="1"/>
    <col min="4" max="16384" width="9.140625" style="14" customWidth="1"/>
  </cols>
  <sheetData>
    <row r="1" spans="1:3" ht="12.75" customHeight="1">
      <c r="A1" s="15"/>
      <c r="B1" s="218" t="s">
        <v>130</v>
      </c>
      <c r="C1" s="218"/>
    </row>
    <row r="2" spans="1:4" ht="12.75">
      <c r="A2" s="15"/>
      <c r="B2" s="310" t="s">
        <v>314</v>
      </c>
      <c r="C2" s="310"/>
      <c r="D2" s="21"/>
    </row>
    <row r="3" spans="1:4" ht="12.75">
      <c r="A3" s="16"/>
      <c r="B3" s="310" t="s">
        <v>315</v>
      </c>
      <c r="C3" s="310"/>
      <c r="D3" s="21"/>
    </row>
    <row r="4" spans="1:3" ht="26.25" customHeight="1">
      <c r="A4" s="27"/>
      <c r="B4" s="219"/>
      <c r="C4" s="220" t="s">
        <v>313</v>
      </c>
    </row>
    <row r="5" spans="1:3" ht="12.75">
      <c r="A5" s="15"/>
      <c r="B5" s="218" t="str">
        <f>A13</f>
        <v>10 января 2022 год</v>
      </c>
      <c r="C5" s="218"/>
    </row>
    <row r="6" spans="1:3" ht="12.75">
      <c r="A6" s="314"/>
      <c r="B6" s="314"/>
      <c r="C6" s="314"/>
    </row>
    <row r="7" spans="1:3" ht="12.75">
      <c r="A7" s="17"/>
      <c r="B7" s="17"/>
      <c r="C7" s="17"/>
    </row>
    <row r="8" spans="1:3" ht="12.75">
      <c r="A8" s="302" t="s">
        <v>105</v>
      </c>
      <c r="B8" s="302"/>
      <c r="C8" s="302"/>
    </row>
    <row r="9" spans="1:3" ht="12.75">
      <c r="A9" s="305" t="s">
        <v>326</v>
      </c>
      <c r="B9" s="305"/>
      <c r="C9" s="305"/>
    </row>
    <row r="10" spans="1:3" ht="12.75">
      <c r="A10" s="17"/>
      <c r="B10" s="17"/>
      <c r="C10" s="17"/>
    </row>
    <row r="11" spans="1:3" ht="12.75">
      <c r="A11" s="17"/>
      <c r="B11" s="17"/>
      <c r="C11" s="18" t="s">
        <v>120</v>
      </c>
    </row>
    <row r="12" spans="1:3" ht="12.75">
      <c r="A12" s="17" t="s">
        <v>111</v>
      </c>
      <c r="B12" s="17" t="s">
        <v>114</v>
      </c>
      <c r="C12" s="19"/>
    </row>
    <row r="13" spans="1:3" ht="12.75">
      <c r="A13" s="300" t="s">
        <v>339</v>
      </c>
      <c r="B13" s="17" t="s">
        <v>115</v>
      </c>
      <c r="C13" s="20">
        <v>44571</v>
      </c>
    </row>
    <row r="14" spans="1:3" ht="12.75">
      <c r="A14" s="17" t="s">
        <v>112</v>
      </c>
      <c r="B14" s="17"/>
      <c r="C14" s="19"/>
    </row>
    <row r="15" spans="1:3" ht="12.75">
      <c r="A15" s="17" t="s">
        <v>113</v>
      </c>
      <c r="B15" s="17"/>
      <c r="C15" s="19"/>
    </row>
    <row r="16" spans="1:3" ht="12.75">
      <c r="A16" s="17" t="s">
        <v>116</v>
      </c>
      <c r="B16" s="17" t="s">
        <v>117</v>
      </c>
      <c r="C16" s="19">
        <v>41261830</v>
      </c>
    </row>
    <row r="17" spans="1:3" ht="18" customHeight="1">
      <c r="A17" s="99" t="s">
        <v>239</v>
      </c>
      <c r="B17" s="17"/>
      <c r="C17" s="19"/>
    </row>
    <row r="18" spans="1:3" ht="12.75">
      <c r="A18" s="17" t="s">
        <v>213</v>
      </c>
      <c r="B18" s="17"/>
      <c r="C18" s="19"/>
    </row>
    <row r="19" spans="1:3" ht="12.75">
      <c r="A19" s="17" t="s">
        <v>214</v>
      </c>
      <c r="B19" s="17"/>
      <c r="C19" s="19"/>
    </row>
    <row r="20" spans="1:3" ht="12.75">
      <c r="A20" s="17"/>
      <c r="B20" s="17"/>
      <c r="C20" s="19"/>
    </row>
    <row r="21" spans="1:3" s="21" customFormat="1" ht="12.75">
      <c r="A21" s="21" t="s">
        <v>118</v>
      </c>
      <c r="B21" s="22" t="s">
        <v>119</v>
      </c>
      <c r="C21" s="23">
        <v>383</v>
      </c>
    </row>
    <row r="22" spans="1:3" ht="12.75">
      <c r="A22" s="17"/>
      <c r="B22" s="17"/>
      <c r="C22" s="19"/>
    </row>
    <row r="23" spans="1:3" ht="12.75">
      <c r="A23" s="17"/>
      <c r="B23" s="17"/>
      <c r="C23" s="24"/>
    </row>
    <row r="24" spans="1:3" ht="12.75">
      <c r="A24" s="303" t="s">
        <v>106</v>
      </c>
      <c r="B24" s="303"/>
      <c r="C24" s="303"/>
    </row>
    <row r="25" spans="1:3" ht="12.75">
      <c r="A25" s="315"/>
      <c r="B25" s="315"/>
      <c r="C25" s="315"/>
    </row>
    <row r="26" spans="1:3" ht="15" customHeight="1">
      <c r="A26" s="306" t="s">
        <v>266</v>
      </c>
      <c r="B26" s="306"/>
      <c r="C26" s="306"/>
    </row>
    <row r="27" spans="1:3" ht="12.75">
      <c r="A27" s="303"/>
      <c r="B27" s="303"/>
      <c r="C27" s="303"/>
    </row>
    <row r="28" spans="1:3" ht="12.75">
      <c r="A28" s="303" t="s">
        <v>107</v>
      </c>
      <c r="B28" s="303"/>
      <c r="C28" s="303"/>
    </row>
    <row r="29" spans="1:3" ht="12.75">
      <c r="A29" s="303"/>
      <c r="B29" s="303"/>
      <c r="C29" s="303"/>
    </row>
    <row r="30" spans="1:3" ht="26.25" customHeight="1">
      <c r="A30" s="304" t="s">
        <v>265</v>
      </c>
      <c r="B30" s="304"/>
      <c r="C30" s="304"/>
    </row>
    <row r="31" spans="1:3" ht="12.75">
      <c r="A31" s="303"/>
      <c r="B31" s="303"/>
      <c r="C31" s="303"/>
    </row>
    <row r="32" spans="1:3" ht="12.75">
      <c r="A32" s="303" t="s">
        <v>108</v>
      </c>
      <c r="B32" s="303"/>
      <c r="C32" s="303"/>
    </row>
    <row r="33" spans="1:3" ht="12.75">
      <c r="A33" s="303" t="s">
        <v>109</v>
      </c>
      <c r="B33" s="303"/>
      <c r="C33" s="303"/>
    </row>
    <row r="34" spans="1:3" ht="12.75">
      <c r="A34" s="303"/>
      <c r="B34" s="303"/>
      <c r="C34" s="303"/>
    </row>
    <row r="35" spans="1:3" ht="15" customHeight="1">
      <c r="A35" s="309"/>
      <c r="B35" s="309"/>
      <c r="C35" s="309"/>
    </row>
    <row r="36" spans="1:3" ht="12.75">
      <c r="A36" s="303"/>
      <c r="B36" s="303"/>
      <c r="C36" s="303"/>
    </row>
    <row r="37" spans="1:3" ht="12.75">
      <c r="A37" s="303"/>
      <c r="B37" s="303"/>
      <c r="C37" s="303"/>
    </row>
    <row r="38" spans="1:3" ht="12.75">
      <c r="A38" s="313" t="s">
        <v>110</v>
      </c>
      <c r="B38" s="313"/>
      <c r="C38" s="313"/>
    </row>
    <row r="39" spans="1:3" ht="12.75">
      <c r="A39" s="313" t="s">
        <v>67</v>
      </c>
      <c r="B39" s="313"/>
      <c r="C39" s="313"/>
    </row>
    <row r="40" spans="1:3" ht="12.75">
      <c r="A40" s="303"/>
      <c r="B40" s="303"/>
      <c r="C40" s="303"/>
    </row>
    <row r="41" spans="1:3" ht="15.75" customHeight="1">
      <c r="A41" s="301" t="s">
        <v>129</v>
      </c>
      <c r="B41" s="301"/>
      <c r="C41" s="301"/>
    </row>
    <row r="42" spans="1:3" ht="23.25" customHeight="1">
      <c r="A42" s="311" t="s">
        <v>248</v>
      </c>
      <c r="B42" s="311"/>
      <c r="C42" s="311"/>
    </row>
    <row r="43" spans="1:3" ht="31.5" customHeight="1">
      <c r="A43" s="312"/>
      <c r="B43" s="312"/>
      <c r="C43" s="312"/>
    </row>
    <row r="44" spans="1:3" ht="15.75" customHeight="1">
      <c r="A44" s="301" t="s">
        <v>215</v>
      </c>
      <c r="B44" s="301"/>
      <c r="C44" s="301"/>
    </row>
    <row r="45" spans="1:3" ht="20.25" customHeight="1">
      <c r="A45" s="311" t="s">
        <v>271</v>
      </c>
      <c r="B45" s="311"/>
      <c r="C45" s="311"/>
    </row>
    <row r="46" spans="1:3" ht="18" customHeight="1" hidden="1">
      <c r="A46" s="312"/>
      <c r="B46" s="312"/>
      <c r="C46" s="312"/>
    </row>
    <row r="47" spans="1:3" ht="132.75" customHeight="1">
      <c r="A47" s="307" t="s">
        <v>267</v>
      </c>
      <c r="B47" s="308"/>
      <c r="C47" s="308"/>
    </row>
    <row r="49" spans="1:9" ht="15">
      <c r="A49" s="100"/>
      <c r="B49" s="28"/>
      <c r="C49" s="28"/>
      <c r="D49" s="28"/>
      <c r="E49" s="28"/>
      <c r="F49" s="28"/>
      <c r="G49" s="28"/>
      <c r="H49" s="28"/>
      <c r="I49" s="28"/>
    </row>
    <row r="50" spans="1:9" ht="15">
      <c r="A50" s="101"/>
      <c r="B50" s="102"/>
      <c r="C50" s="102"/>
      <c r="E50" s="28"/>
      <c r="F50" s="103"/>
      <c r="G50" s="28"/>
      <c r="H50" s="28"/>
      <c r="I50" s="28"/>
    </row>
    <row r="51" spans="1:9" ht="15">
      <c r="A51" s="28"/>
      <c r="B51" s="104"/>
      <c r="C51" s="28"/>
      <c r="D51" s="28"/>
      <c r="E51" s="28"/>
      <c r="F51" s="28"/>
      <c r="G51" s="28"/>
      <c r="H51" s="28"/>
      <c r="I51" s="28"/>
    </row>
    <row r="52" spans="1:9" ht="15">
      <c r="A52" s="100"/>
      <c r="B52" s="28"/>
      <c r="C52" s="28"/>
      <c r="D52" s="28"/>
      <c r="E52" s="28"/>
      <c r="F52" s="28"/>
      <c r="G52" s="28"/>
      <c r="H52" s="28"/>
      <c r="I52" s="28"/>
    </row>
    <row r="53" spans="1:9" ht="15">
      <c r="A53" s="101"/>
      <c r="B53" s="102"/>
      <c r="C53" s="102"/>
      <c r="D53" s="28"/>
      <c r="F53" s="28"/>
      <c r="G53" s="28"/>
      <c r="H53" s="28"/>
      <c r="I53" s="28"/>
    </row>
    <row r="54" spans="1:9" ht="12.75">
      <c r="A54" s="105"/>
      <c r="B54" s="106"/>
      <c r="C54" s="106"/>
      <c r="D54" s="106"/>
      <c r="F54" s="106"/>
      <c r="G54" s="106"/>
      <c r="H54" s="106"/>
      <c r="I54" s="106"/>
    </row>
    <row r="55" spans="1:9" ht="12.75">
      <c r="A55" s="107"/>
      <c r="B55" s="102"/>
      <c r="C55" s="102"/>
      <c r="D55" s="106"/>
      <c r="F55" s="106"/>
      <c r="G55" s="106"/>
      <c r="H55" s="106"/>
      <c r="I55" s="106"/>
    </row>
    <row r="56" spans="1:9" ht="15">
      <c r="A56" s="108"/>
      <c r="B56"/>
      <c r="C56"/>
      <c r="D56"/>
      <c r="E56"/>
      <c r="F56"/>
      <c r="G56"/>
      <c r="H56"/>
      <c r="I56"/>
    </row>
  </sheetData>
  <sheetProtection/>
  <mergeCells count="27">
    <mergeCell ref="B2:C2"/>
    <mergeCell ref="B3:C3"/>
    <mergeCell ref="A42:C43"/>
    <mergeCell ref="A45:C46"/>
    <mergeCell ref="A38:C38"/>
    <mergeCell ref="A39:C39"/>
    <mergeCell ref="A36:C36"/>
    <mergeCell ref="A37:C37"/>
    <mergeCell ref="A6:C6"/>
    <mergeCell ref="A25:C25"/>
    <mergeCell ref="A44:C44"/>
    <mergeCell ref="A47:C47"/>
    <mergeCell ref="A28:C28"/>
    <mergeCell ref="A29:C29"/>
    <mergeCell ref="A31:C31"/>
    <mergeCell ref="A32:C32"/>
    <mergeCell ref="A33:C33"/>
    <mergeCell ref="A34:C34"/>
    <mergeCell ref="A35:C35"/>
    <mergeCell ref="A40:C40"/>
    <mergeCell ref="A41:C41"/>
    <mergeCell ref="A8:C8"/>
    <mergeCell ref="A24:C24"/>
    <mergeCell ref="A30:C30"/>
    <mergeCell ref="A9:C9"/>
    <mergeCell ref="A26:C26"/>
    <mergeCell ref="A27:C27"/>
  </mergeCells>
  <printOptions/>
  <pageMargins left="0.7" right="0.7" top="0.75" bottom="0.75" header="0.3" footer="0.3"/>
  <pageSetup fitToHeight="0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35"/>
  <sheetViews>
    <sheetView zoomScalePageLayoutView="0" workbookViewId="0" topLeftCell="A1">
      <selection activeCell="B5" sqref="B5:C5"/>
    </sheetView>
  </sheetViews>
  <sheetFormatPr defaultColWidth="9.140625" defaultRowHeight="15"/>
  <cols>
    <col min="1" max="1" width="0.71875" style="0" customWidth="1"/>
    <col min="2" max="2" width="82.28125" style="0" customWidth="1"/>
    <col min="3" max="3" width="25.140625" style="0" customWidth="1"/>
    <col min="6" max="6" width="9.8515625" style="0" bestFit="1" customWidth="1"/>
  </cols>
  <sheetData>
    <row r="1" ht="15.75">
      <c r="C1" s="13" t="s">
        <v>80</v>
      </c>
    </row>
    <row r="2" spans="2:3" ht="15.75">
      <c r="B2" s="317" t="s">
        <v>81</v>
      </c>
      <c r="C2" s="317"/>
    </row>
    <row r="3" spans="2:3" ht="15.75">
      <c r="B3" s="317" t="s">
        <v>82</v>
      </c>
      <c r="C3" s="317"/>
    </row>
    <row r="4" spans="2:3" ht="15.75">
      <c r="B4" s="317"/>
      <c r="C4" s="317"/>
    </row>
    <row r="5" spans="2:3" ht="15.75">
      <c r="B5" s="317" t="str">
        <f>'Тектовая часть'!A13</f>
        <v>10 января 2022 год</v>
      </c>
      <c r="C5" s="317"/>
    </row>
    <row r="6" spans="2:3" ht="15.75">
      <c r="B6" s="316" t="s">
        <v>83</v>
      </c>
      <c r="C6" s="316"/>
    </row>
    <row r="7" ht="15">
      <c r="B7" s="10"/>
    </row>
    <row r="8" spans="2:3" ht="15.75">
      <c r="B8" s="11" t="s">
        <v>0</v>
      </c>
      <c r="C8" s="11" t="s">
        <v>243</v>
      </c>
    </row>
    <row r="9" spans="2:3" ht="15.75">
      <c r="B9" s="12" t="s">
        <v>84</v>
      </c>
      <c r="C9" s="159">
        <v>197272580.25</v>
      </c>
    </row>
    <row r="10" spans="2:3" ht="15.75">
      <c r="B10" s="12" t="s">
        <v>19</v>
      </c>
      <c r="C10" s="159"/>
    </row>
    <row r="11" spans="2:6" ht="31.5">
      <c r="B11" s="12" t="s">
        <v>85</v>
      </c>
      <c r="C11" s="118">
        <v>170923709.09</v>
      </c>
      <c r="F11" s="119"/>
    </row>
    <row r="12" spans="2:3" ht="15.75">
      <c r="B12" s="12" t="s">
        <v>4</v>
      </c>
      <c r="C12" s="159"/>
    </row>
    <row r="13" spans="2:3" ht="31.5">
      <c r="B13" s="12" t="s">
        <v>86</v>
      </c>
      <c r="C13" s="159"/>
    </row>
    <row r="14" spans="2:3" ht="31.5">
      <c r="B14" s="12" t="s">
        <v>87</v>
      </c>
      <c r="C14" s="159"/>
    </row>
    <row r="15" spans="2:3" ht="31.5">
      <c r="B15" s="12" t="s">
        <v>88</v>
      </c>
      <c r="C15" s="159"/>
    </row>
    <row r="16" spans="2:3" ht="15.75">
      <c r="B16" s="12" t="s">
        <v>89</v>
      </c>
      <c r="C16" s="159">
        <v>118425757.09</v>
      </c>
    </row>
    <row r="17" spans="2:3" ht="15.75">
      <c r="B17" s="12" t="s">
        <v>90</v>
      </c>
      <c r="C17" s="159">
        <f>C9-C11</f>
        <v>26348871.159999996</v>
      </c>
    </row>
    <row r="18" spans="2:3" ht="15.75">
      <c r="B18" s="12" t="s">
        <v>4</v>
      </c>
      <c r="C18" s="159"/>
    </row>
    <row r="19" spans="2:3" ht="15.75">
      <c r="B19" s="12" t="s">
        <v>91</v>
      </c>
      <c r="C19" s="159">
        <v>20933752.04</v>
      </c>
    </row>
    <row r="20" spans="2:3" s="145" customFormat="1" ht="15.75">
      <c r="B20" s="158" t="s">
        <v>92</v>
      </c>
      <c r="C20" s="159">
        <v>4490915.48</v>
      </c>
    </row>
    <row r="21" spans="2:3" ht="15.75">
      <c r="B21" s="12" t="s">
        <v>93</v>
      </c>
      <c r="C21" s="118">
        <f>C23+C28+C29</f>
        <v>449711.8</v>
      </c>
    </row>
    <row r="22" spans="2:3" ht="15.75">
      <c r="B22" s="12" t="s">
        <v>19</v>
      </c>
      <c r="C22" s="118"/>
    </row>
    <row r="23" spans="2:3" ht="15.75">
      <c r="B23" s="12" t="s">
        <v>94</v>
      </c>
      <c r="C23" s="118">
        <f>C25</f>
        <v>59330.87</v>
      </c>
    </row>
    <row r="24" spans="2:3" ht="15.75">
      <c r="B24" s="12" t="s">
        <v>95</v>
      </c>
      <c r="C24" s="118"/>
    </row>
    <row r="25" spans="2:3" ht="15.75">
      <c r="B25" s="12" t="s">
        <v>96</v>
      </c>
      <c r="C25" s="118">
        <v>59330.87</v>
      </c>
    </row>
    <row r="26" spans="2:3" ht="31.5">
      <c r="B26" s="12" t="s">
        <v>97</v>
      </c>
      <c r="C26" s="118"/>
    </row>
    <row r="27" spans="2:3" ht="15.75">
      <c r="B27" s="12" t="s">
        <v>98</v>
      </c>
      <c r="C27" s="118"/>
    </row>
    <row r="28" spans="2:3" ht="15.75">
      <c r="B28" s="12" t="s">
        <v>99</v>
      </c>
      <c r="C28" s="118">
        <v>116869.83</v>
      </c>
    </row>
    <row r="29" spans="2:3" ht="15.75">
      <c r="B29" s="12" t="s">
        <v>100</v>
      </c>
      <c r="C29" s="118">
        <v>273511.1</v>
      </c>
    </row>
    <row r="30" spans="2:3" ht="15.75">
      <c r="B30" s="12" t="s">
        <v>101</v>
      </c>
      <c r="C30" s="118">
        <f>C33</f>
        <v>2628857.83</v>
      </c>
    </row>
    <row r="31" spans="2:3" ht="15.75">
      <c r="B31" s="12" t="s">
        <v>19</v>
      </c>
      <c r="C31" s="118"/>
    </row>
    <row r="32" spans="2:3" ht="15.75">
      <c r="B32" s="12" t="s">
        <v>102</v>
      </c>
      <c r="C32" s="118"/>
    </row>
    <row r="33" spans="2:3" ht="15.75">
      <c r="B33" s="12" t="s">
        <v>103</v>
      </c>
      <c r="C33" s="118">
        <v>2628857.83</v>
      </c>
    </row>
    <row r="34" spans="2:3" ht="15.75">
      <c r="B34" s="12" t="s">
        <v>4</v>
      </c>
      <c r="C34" s="118"/>
    </row>
    <row r="35" spans="2:3" ht="15.75">
      <c r="B35" s="12" t="s">
        <v>104</v>
      </c>
      <c r="C35" s="118"/>
    </row>
  </sheetData>
  <sheetProtection/>
  <mergeCells count="5">
    <mergeCell ref="B6:C6"/>
    <mergeCell ref="B2:C2"/>
    <mergeCell ref="B3:C3"/>
    <mergeCell ref="B4:C4"/>
    <mergeCell ref="B5:C5"/>
  </mergeCells>
  <printOptions/>
  <pageMargins left="0.3937007874015748" right="0.3937007874015748" top="0.3937007874015748" bottom="0.3937007874015748" header="0.1968503937007874" footer="0.1968503937007874"/>
  <pageSetup fitToHeight="1" fitToWidth="1" horizontalDpi="600" verticalDpi="600" orientation="portrait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74"/>
  <sheetViews>
    <sheetView view="pageBreakPreview" zoomScale="84" zoomScaleNormal="85" zoomScaleSheetLayoutView="84" zoomScalePageLayoutView="55" workbookViewId="0" topLeftCell="B1">
      <pane ySplit="8" topLeftCell="A9" activePane="bottomLeft" state="frozen"/>
      <selection pane="topLeft" activeCell="B1" sqref="B1"/>
      <selection pane="bottomLeft" activeCell="F26" sqref="F26"/>
    </sheetView>
  </sheetViews>
  <sheetFormatPr defaultColWidth="9.140625" defaultRowHeight="15"/>
  <cols>
    <col min="1" max="1" width="1.1484375" style="64" hidden="1" customWidth="1"/>
    <col min="2" max="2" width="54.7109375" style="64" customWidth="1"/>
    <col min="3" max="3" width="7.421875" style="163" customWidth="1"/>
    <col min="4" max="4" width="9.8515625" style="64" hidden="1" customWidth="1"/>
    <col min="5" max="5" width="9.140625" style="64" customWidth="1"/>
    <col min="6" max="6" width="8.421875" style="64" customWidth="1"/>
    <col min="7" max="7" width="13.8515625" style="28" customWidth="1"/>
    <col min="8" max="9" width="10.00390625" style="64" customWidth="1"/>
    <col min="10" max="10" width="10.57421875" style="64" customWidth="1"/>
    <col min="11" max="11" width="9.28125" style="64" customWidth="1"/>
    <col min="12" max="12" width="15.421875" style="64" customWidth="1"/>
    <col min="13" max="13" width="15.421875" style="28" customWidth="1"/>
    <col min="14" max="14" width="17.00390625" style="28" customWidth="1"/>
    <col min="15" max="18" width="15.421875" style="28" customWidth="1"/>
    <col min="19" max="19" width="16.140625" style="28" customWidth="1"/>
    <col min="20" max="20" width="9.140625" style="64" customWidth="1"/>
    <col min="21" max="21" width="14.140625" style="64" bestFit="1" customWidth="1"/>
    <col min="22" max="22" width="10.28125" style="64" bestFit="1" customWidth="1"/>
    <col min="23" max="16384" width="9.140625" style="64" customWidth="1"/>
  </cols>
  <sheetData>
    <row r="1" spans="2:17" ht="15">
      <c r="B1" s="234"/>
      <c r="C1" s="235"/>
      <c r="D1" s="234"/>
      <c r="E1" s="234"/>
      <c r="F1" s="234"/>
      <c r="G1" s="234"/>
      <c r="H1" s="234"/>
      <c r="I1" s="234"/>
      <c r="J1" s="234"/>
      <c r="K1" s="234"/>
      <c r="L1" s="234"/>
      <c r="M1" s="284"/>
      <c r="N1" s="284"/>
      <c r="O1" s="284"/>
      <c r="P1" s="284"/>
      <c r="Q1" s="284" t="s">
        <v>65</v>
      </c>
    </row>
    <row r="2" spans="2:17" ht="18.75">
      <c r="B2" s="343" t="s">
        <v>66</v>
      </c>
      <c r="C2" s="343"/>
      <c r="D2" s="343"/>
      <c r="E2" s="343"/>
      <c r="F2" s="343"/>
      <c r="G2" s="343"/>
      <c r="H2" s="343"/>
      <c r="I2" s="343"/>
      <c r="J2" s="343"/>
      <c r="K2" s="343"/>
      <c r="L2" s="343"/>
      <c r="M2" s="343"/>
      <c r="N2" s="343"/>
      <c r="O2" s="343"/>
      <c r="P2" s="343"/>
      <c r="Q2" s="343"/>
    </row>
    <row r="3" spans="2:17" ht="15" customHeight="1">
      <c r="B3" s="343" t="s">
        <v>67</v>
      </c>
      <c r="C3" s="343"/>
      <c r="D3" s="343"/>
      <c r="E3" s="343"/>
      <c r="F3" s="343"/>
      <c r="G3" s="343"/>
      <c r="H3" s="343"/>
      <c r="I3" s="343"/>
      <c r="J3" s="343"/>
      <c r="K3" s="343"/>
      <c r="L3" s="343"/>
      <c r="M3" s="343"/>
      <c r="N3" s="343"/>
      <c r="O3" s="343"/>
      <c r="P3" s="343"/>
      <c r="Q3" s="343"/>
    </row>
    <row r="4" spans="2:17" ht="15">
      <c r="B4" s="234"/>
      <c r="C4" s="235"/>
      <c r="D4" s="234"/>
      <c r="E4" s="234"/>
      <c r="F4" s="234"/>
      <c r="G4" s="234"/>
      <c r="H4" s="234"/>
      <c r="I4" s="234"/>
      <c r="J4" s="234"/>
      <c r="K4" s="234"/>
      <c r="L4" s="234"/>
      <c r="M4" s="285"/>
      <c r="N4" s="285"/>
      <c r="O4" s="284"/>
      <c r="P4" s="284"/>
      <c r="Q4" s="284"/>
    </row>
    <row r="5" spans="2:19" ht="15.75" customHeight="1">
      <c r="B5" s="344" t="s">
        <v>0</v>
      </c>
      <c r="C5" s="329" t="s">
        <v>1</v>
      </c>
      <c r="D5" s="332" t="s">
        <v>2</v>
      </c>
      <c r="E5" s="332"/>
      <c r="F5" s="332"/>
      <c r="G5" s="332"/>
      <c r="H5" s="332"/>
      <c r="I5" s="332" t="s">
        <v>38</v>
      </c>
      <c r="J5" s="332"/>
      <c r="K5" s="332"/>
      <c r="L5" s="329" t="s">
        <v>327</v>
      </c>
      <c r="M5" s="332"/>
      <c r="N5" s="332"/>
      <c r="O5" s="332"/>
      <c r="P5" s="332"/>
      <c r="Q5" s="332"/>
      <c r="R5" s="340" t="s">
        <v>275</v>
      </c>
      <c r="S5" s="340" t="s">
        <v>328</v>
      </c>
    </row>
    <row r="6" spans="2:19" ht="15">
      <c r="B6" s="344"/>
      <c r="C6" s="329"/>
      <c r="D6" s="332"/>
      <c r="E6" s="332"/>
      <c r="F6" s="332"/>
      <c r="G6" s="332"/>
      <c r="H6" s="332"/>
      <c r="I6" s="332"/>
      <c r="J6" s="332"/>
      <c r="K6" s="332"/>
      <c r="L6" s="332" t="s">
        <v>3</v>
      </c>
      <c r="M6" s="336" t="s">
        <v>4</v>
      </c>
      <c r="N6" s="336"/>
      <c r="O6" s="336"/>
      <c r="P6" s="336"/>
      <c r="Q6" s="336"/>
      <c r="R6" s="341"/>
      <c r="S6" s="341"/>
    </row>
    <row r="7" spans="2:19" ht="78" customHeight="1">
      <c r="B7" s="344"/>
      <c r="C7" s="329"/>
      <c r="D7" s="332"/>
      <c r="E7" s="332"/>
      <c r="F7" s="332"/>
      <c r="G7" s="332"/>
      <c r="H7" s="332"/>
      <c r="I7" s="332"/>
      <c r="J7" s="332"/>
      <c r="K7" s="332"/>
      <c r="L7" s="332"/>
      <c r="M7" s="337" t="s">
        <v>43</v>
      </c>
      <c r="N7" s="338" t="s">
        <v>5</v>
      </c>
      <c r="O7" s="336" t="s">
        <v>6</v>
      </c>
      <c r="P7" s="336" t="s">
        <v>7</v>
      </c>
      <c r="Q7" s="336"/>
      <c r="R7" s="342"/>
      <c r="S7" s="342"/>
    </row>
    <row r="8" spans="2:19" ht="62.25" customHeight="1">
      <c r="B8" s="344"/>
      <c r="C8" s="329"/>
      <c r="D8" s="66" t="s">
        <v>33</v>
      </c>
      <c r="E8" s="66" t="s">
        <v>34</v>
      </c>
      <c r="F8" s="66" t="s">
        <v>35</v>
      </c>
      <c r="G8" s="115" t="s">
        <v>36</v>
      </c>
      <c r="H8" s="66" t="s">
        <v>37</v>
      </c>
      <c r="I8" s="66" t="s">
        <v>39</v>
      </c>
      <c r="J8" s="66" t="s">
        <v>40</v>
      </c>
      <c r="K8" s="66" t="s">
        <v>41</v>
      </c>
      <c r="L8" s="332"/>
      <c r="M8" s="337"/>
      <c r="N8" s="338"/>
      <c r="O8" s="336"/>
      <c r="P8" s="115" t="s">
        <v>3</v>
      </c>
      <c r="Q8" s="115" t="s">
        <v>8</v>
      </c>
      <c r="R8" s="286" t="s">
        <v>3</v>
      </c>
      <c r="S8" s="286" t="s">
        <v>3</v>
      </c>
    </row>
    <row r="9" spans="2:19" ht="15">
      <c r="B9" s="68">
        <v>1</v>
      </c>
      <c r="C9" s="77">
        <v>2</v>
      </c>
      <c r="E9" s="69">
        <v>3</v>
      </c>
      <c r="F9" s="70"/>
      <c r="G9" s="135"/>
      <c r="H9" s="70"/>
      <c r="I9" s="70"/>
      <c r="J9" s="70"/>
      <c r="K9" s="71"/>
      <c r="L9" s="66">
        <v>4</v>
      </c>
      <c r="M9" s="115">
        <v>5</v>
      </c>
      <c r="N9" s="115">
        <v>6</v>
      </c>
      <c r="O9" s="115">
        <v>7</v>
      </c>
      <c r="P9" s="115">
        <v>8</v>
      </c>
      <c r="Q9" s="115">
        <v>9</v>
      </c>
      <c r="R9" s="287">
        <v>10</v>
      </c>
      <c r="S9" s="287">
        <v>11</v>
      </c>
    </row>
    <row r="10" spans="2:19" s="209" customFormat="1" ht="15">
      <c r="B10" s="72" t="s">
        <v>9</v>
      </c>
      <c r="C10" s="73">
        <v>100</v>
      </c>
      <c r="D10" s="73" t="s">
        <v>10</v>
      </c>
      <c r="E10" s="73" t="s">
        <v>10</v>
      </c>
      <c r="F10" s="73" t="s">
        <v>10</v>
      </c>
      <c r="G10" s="136" t="s">
        <v>10</v>
      </c>
      <c r="H10" s="73" t="s">
        <v>10</v>
      </c>
      <c r="I10" s="73" t="s">
        <v>10</v>
      </c>
      <c r="J10" s="73" t="s">
        <v>10</v>
      </c>
      <c r="K10" s="73" t="s">
        <v>10</v>
      </c>
      <c r="L10" s="276">
        <f>M10+N10+P10</f>
        <v>74237000</v>
      </c>
      <c r="M10" s="276">
        <f>M13</f>
        <v>64334200</v>
      </c>
      <c r="N10" s="276">
        <f>N18</f>
        <v>7877800</v>
      </c>
      <c r="O10" s="277"/>
      <c r="P10" s="276">
        <f>P13+P15+P14+P19+P20</f>
        <v>2025000</v>
      </c>
      <c r="Q10" s="277"/>
      <c r="R10" s="276">
        <f>R23</f>
        <v>75441900</v>
      </c>
      <c r="S10" s="276">
        <f>S23</f>
        <v>78076900</v>
      </c>
    </row>
    <row r="11" spans="2:22" s="211" customFormat="1" ht="14.25" customHeight="1">
      <c r="B11" s="112" t="s">
        <v>4</v>
      </c>
      <c r="C11" s="329">
        <v>110</v>
      </c>
      <c r="D11" s="318" t="s">
        <v>123</v>
      </c>
      <c r="E11" s="318" t="s">
        <v>123</v>
      </c>
      <c r="F11" s="318" t="s">
        <v>123</v>
      </c>
      <c r="G11" s="322" t="s">
        <v>123</v>
      </c>
      <c r="H11" s="318" t="s">
        <v>123</v>
      </c>
      <c r="I11" s="318"/>
      <c r="J11" s="318" t="s">
        <v>123</v>
      </c>
      <c r="K11" s="318" t="s">
        <v>123</v>
      </c>
      <c r="L11" s="333"/>
      <c r="M11" s="333" t="s">
        <v>10</v>
      </c>
      <c r="N11" s="333" t="s">
        <v>10</v>
      </c>
      <c r="O11" s="333" t="s">
        <v>10</v>
      </c>
      <c r="P11" s="333"/>
      <c r="Q11" s="333" t="s">
        <v>10</v>
      </c>
      <c r="R11" s="334"/>
      <c r="S11" s="334"/>
      <c r="U11" s="245"/>
      <c r="V11" s="245"/>
    </row>
    <row r="12" spans="2:19" s="211" customFormat="1" ht="12.75" customHeight="1">
      <c r="B12" s="113" t="s">
        <v>11</v>
      </c>
      <c r="C12" s="329"/>
      <c r="D12" s="319"/>
      <c r="E12" s="319"/>
      <c r="F12" s="319"/>
      <c r="G12" s="323"/>
      <c r="H12" s="319"/>
      <c r="I12" s="319"/>
      <c r="J12" s="319"/>
      <c r="K12" s="319"/>
      <c r="L12" s="333"/>
      <c r="M12" s="333"/>
      <c r="N12" s="333"/>
      <c r="O12" s="333"/>
      <c r="P12" s="333"/>
      <c r="Q12" s="333"/>
      <c r="R12" s="335"/>
      <c r="S12" s="335"/>
    </row>
    <row r="13" spans="2:19" s="65" customFormat="1" ht="15">
      <c r="B13" s="114" t="s">
        <v>12</v>
      </c>
      <c r="C13" s="176">
        <v>120</v>
      </c>
      <c r="D13" s="77" t="s">
        <v>10</v>
      </c>
      <c r="E13" s="77" t="s">
        <v>10</v>
      </c>
      <c r="F13" s="77" t="s">
        <v>10</v>
      </c>
      <c r="G13" s="138" t="s">
        <v>10</v>
      </c>
      <c r="H13" s="77" t="s">
        <v>10</v>
      </c>
      <c r="I13" s="77">
        <v>131</v>
      </c>
      <c r="J13" s="77" t="s">
        <v>10</v>
      </c>
      <c r="K13" s="77" t="s">
        <v>10</v>
      </c>
      <c r="L13" s="160">
        <f>M13+P13</f>
        <v>66359200</v>
      </c>
      <c r="M13" s="160">
        <f>M23-M107</f>
        <v>64334200</v>
      </c>
      <c r="N13" s="278" t="s">
        <v>123</v>
      </c>
      <c r="O13" s="278" t="s">
        <v>123</v>
      </c>
      <c r="P13" s="160">
        <f>P23-P115-P15-P14-P19-P20</f>
        <v>2025000</v>
      </c>
      <c r="Q13" s="278"/>
      <c r="R13" s="160">
        <f>R23-R18</f>
        <v>67561700</v>
      </c>
      <c r="S13" s="160">
        <f>S23-S18</f>
        <v>70093500</v>
      </c>
    </row>
    <row r="14" spans="2:19" s="65" customFormat="1" ht="30">
      <c r="B14" s="114" t="s">
        <v>325</v>
      </c>
      <c r="C14" s="176"/>
      <c r="D14" s="77"/>
      <c r="E14" s="77" t="s">
        <v>10</v>
      </c>
      <c r="F14" s="77" t="s">
        <v>10</v>
      </c>
      <c r="G14" s="138" t="s">
        <v>10</v>
      </c>
      <c r="H14" s="77" t="s">
        <v>10</v>
      </c>
      <c r="I14" s="77">
        <v>139</v>
      </c>
      <c r="J14" s="77" t="s">
        <v>10</v>
      </c>
      <c r="K14" s="77" t="s">
        <v>10</v>
      </c>
      <c r="L14" s="160"/>
      <c r="M14" s="160"/>
      <c r="N14" s="278"/>
      <c r="O14" s="278"/>
      <c r="P14" s="160"/>
      <c r="Q14" s="278"/>
      <c r="R14" s="160"/>
      <c r="S14" s="160"/>
    </row>
    <row r="15" spans="2:19" s="65" customFormat="1" ht="15">
      <c r="B15" s="76" t="s">
        <v>273</v>
      </c>
      <c r="C15" s="77"/>
      <c r="D15" s="77"/>
      <c r="E15" s="77"/>
      <c r="F15" s="77"/>
      <c r="G15" s="138"/>
      <c r="H15" s="77"/>
      <c r="I15" s="77"/>
      <c r="J15" s="77"/>
      <c r="K15" s="77"/>
      <c r="L15" s="160"/>
      <c r="M15" s="160"/>
      <c r="N15" s="278"/>
      <c r="O15" s="278"/>
      <c r="P15" s="160"/>
      <c r="Q15" s="278"/>
      <c r="R15" s="160"/>
      <c r="S15" s="160"/>
    </row>
    <row r="16" spans="2:19" s="65" customFormat="1" ht="30">
      <c r="B16" s="113" t="s">
        <v>13</v>
      </c>
      <c r="C16" s="77">
        <v>130</v>
      </c>
      <c r="D16" s="77" t="s">
        <v>10</v>
      </c>
      <c r="E16" s="77" t="s">
        <v>10</v>
      </c>
      <c r="F16" s="77" t="s">
        <v>10</v>
      </c>
      <c r="G16" s="138" t="s">
        <v>10</v>
      </c>
      <c r="H16" s="77" t="s">
        <v>10</v>
      </c>
      <c r="I16" s="77"/>
      <c r="J16" s="77" t="s">
        <v>10</v>
      </c>
      <c r="K16" s="77" t="s">
        <v>10</v>
      </c>
      <c r="L16" s="160">
        <f>P16</f>
        <v>0</v>
      </c>
      <c r="M16" s="278" t="s">
        <v>10</v>
      </c>
      <c r="N16" s="278" t="s">
        <v>10</v>
      </c>
      <c r="O16" s="278" t="s">
        <v>10</v>
      </c>
      <c r="P16" s="160"/>
      <c r="Q16" s="278" t="s">
        <v>10</v>
      </c>
      <c r="R16" s="160">
        <v>0</v>
      </c>
      <c r="S16" s="160">
        <v>0</v>
      </c>
    </row>
    <row r="17" spans="2:19" s="211" customFormat="1" ht="45">
      <c r="B17" s="76" t="s">
        <v>14</v>
      </c>
      <c r="C17" s="77">
        <v>140</v>
      </c>
      <c r="D17" s="77" t="s">
        <v>10</v>
      </c>
      <c r="E17" s="77" t="s">
        <v>10</v>
      </c>
      <c r="F17" s="77" t="s">
        <v>10</v>
      </c>
      <c r="G17" s="138" t="s">
        <v>10</v>
      </c>
      <c r="H17" s="77" t="s">
        <v>10</v>
      </c>
      <c r="I17" s="77"/>
      <c r="J17" s="77" t="s">
        <v>10</v>
      </c>
      <c r="K17" s="77" t="s">
        <v>10</v>
      </c>
      <c r="L17" s="278"/>
      <c r="M17" s="278" t="s">
        <v>10</v>
      </c>
      <c r="N17" s="278" t="s">
        <v>10</v>
      </c>
      <c r="O17" s="278" t="s">
        <v>10</v>
      </c>
      <c r="P17" s="278"/>
      <c r="Q17" s="278" t="s">
        <v>10</v>
      </c>
      <c r="R17" s="279"/>
      <c r="S17" s="279"/>
    </row>
    <row r="18" spans="2:19" s="65" customFormat="1" ht="15" customHeight="1">
      <c r="B18" s="114" t="s">
        <v>15</v>
      </c>
      <c r="C18" s="176">
        <v>150</v>
      </c>
      <c r="D18" s="77" t="s">
        <v>10</v>
      </c>
      <c r="E18" s="176" t="s">
        <v>10</v>
      </c>
      <c r="F18" s="176" t="s">
        <v>10</v>
      </c>
      <c r="G18" s="251" t="s">
        <v>10</v>
      </c>
      <c r="H18" s="176" t="s">
        <v>10</v>
      </c>
      <c r="I18" s="77">
        <v>152</v>
      </c>
      <c r="J18" s="176" t="s">
        <v>10</v>
      </c>
      <c r="K18" s="176" t="s">
        <v>10</v>
      </c>
      <c r="L18" s="160">
        <f>N18</f>
        <v>7877800</v>
      </c>
      <c r="M18" s="278" t="s">
        <v>10</v>
      </c>
      <c r="N18" s="160">
        <f>N23</f>
        <v>7877800</v>
      </c>
      <c r="O18" s="278">
        <f>0</f>
        <v>0</v>
      </c>
      <c r="P18" s="278" t="s">
        <v>10</v>
      </c>
      <c r="Q18" s="278" t="s">
        <v>10</v>
      </c>
      <c r="R18" s="160">
        <f>R99+R100+R101</f>
        <v>7880200</v>
      </c>
      <c r="S18" s="160">
        <f>S99+S100+S101</f>
        <v>7983400</v>
      </c>
    </row>
    <row r="19" spans="2:19" s="65" customFormat="1" ht="15">
      <c r="B19" s="320" t="s">
        <v>16</v>
      </c>
      <c r="C19" s="318">
        <v>160</v>
      </c>
      <c r="D19" s="77" t="s">
        <v>10</v>
      </c>
      <c r="E19" s="318" t="s">
        <v>10</v>
      </c>
      <c r="F19" s="318" t="s">
        <v>10</v>
      </c>
      <c r="G19" s="322" t="s">
        <v>10</v>
      </c>
      <c r="H19" s="318" t="s">
        <v>10</v>
      </c>
      <c r="I19" s="77">
        <v>155</v>
      </c>
      <c r="J19" s="318" t="s">
        <v>10</v>
      </c>
      <c r="K19" s="318" t="s">
        <v>10</v>
      </c>
      <c r="L19" s="278"/>
      <c r="M19" s="278" t="s">
        <v>10</v>
      </c>
      <c r="N19" s="278" t="s">
        <v>10</v>
      </c>
      <c r="O19" s="278" t="s">
        <v>10</v>
      </c>
      <c r="P19" s="160"/>
      <c r="Q19" s="278"/>
      <c r="R19" s="160"/>
      <c r="S19" s="160"/>
    </row>
    <row r="20" spans="2:19" s="65" customFormat="1" ht="15">
      <c r="B20" s="321"/>
      <c r="C20" s="319"/>
      <c r="D20" s="77"/>
      <c r="E20" s="319"/>
      <c r="F20" s="319"/>
      <c r="G20" s="323"/>
      <c r="H20" s="319"/>
      <c r="I20" s="77">
        <v>446</v>
      </c>
      <c r="J20" s="319"/>
      <c r="K20" s="319"/>
      <c r="L20" s="278"/>
      <c r="M20" s="278"/>
      <c r="N20" s="278"/>
      <c r="O20" s="278"/>
      <c r="P20" s="160"/>
      <c r="Q20" s="278"/>
      <c r="R20" s="160"/>
      <c r="S20" s="160"/>
    </row>
    <row r="21" spans="2:21" s="65" customFormat="1" ht="15">
      <c r="B21" s="76" t="s">
        <v>200</v>
      </c>
      <c r="C21" s="77">
        <v>180</v>
      </c>
      <c r="D21" s="77" t="s">
        <v>10</v>
      </c>
      <c r="E21" s="77" t="s">
        <v>10</v>
      </c>
      <c r="F21" s="77" t="s">
        <v>10</v>
      </c>
      <c r="G21" s="138" t="s">
        <v>10</v>
      </c>
      <c r="H21" s="77" t="s">
        <v>10</v>
      </c>
      <c r="I21" s="77" t="s">
        <v>10</v>
      </c>
      <c r="J21" s="77" t="s">
        <v>10</v>
      </c>
      <c r="K21" s="77" t="s">
        <v>10</v>
      </c>
      <c r="L21" s="160">
        <f>N21</f>
        <v>0</v>
      </c>
      <c r="M21" s="278" t="s">
        <v>10</v>
      </c>
      <c r="N21" s="160"/>
      <c r="O21" s="278" t="s">
        <v>10</v>
      </c>
      <c r="P21" s="278" t="s">
        <v>10</v>
      </c>
      <c r="Q21" s="278" t="s">
        <v>10</v>
      </c>
      <c r="R21" s="160"/>
      <c r="S21" s="160"/>
      <c r="U21" s="236"/>
    </row>
    <row r="22" spans="2:21" ht="15">
      <c r="B22" s="75"/>
      <c r="C22" s="77"/>
      <c r="D22" s="75"/>
      <c r="E22" s="77"/>
      <c r="F22" s="77"/>
      <c r="G22" s="138"/>
      <c r="H22" s="77"/>
      <c r="I22" s="77"/>
      <c r="J22" s="77"/>
      <c r="K22" s="77"/>
      <c r="L22" s="160"/>
      <c r="M22" s="160"/>
      <c r="N22" s="160"/>
      <c r="O22" s="160"/>
      <c r="P22" s="160"/>
      <c r="Q22" s="160"/>
      <c r="R22" s="279"/>
      <c r="S22" s="279"/>
      <c r="U22" s="131"/>
    </row>
    <row r="23" spans="2:21" s="209" customFormat="1" ht="15">
      <c r="B23" s="72" t="s">
        <v>17</v>
      </c>
      <c r="C23" s="73">
        <v>200</v>
      </c>
      <c r="D23" s="73" t="s">
        <v>10</v>
      </c>
      <c r="E23" s="121" t="s">
        <v>10</v>
      </c>
      <c r="F23" s="121" t="s">
        <v>10</v>
      </c>
      <c r="G23" s="206" t="s">
        <v>10</v>
      </c>
      <c r="H23" s="121" t="s">
        <v>10</v>
      </c>
      <c r="I23" s="121" t="s">
        <v>10</v>
      </c>
      <c r="J23" s="121" t="s">
        <v>10</v>
      </c>
      <c r="K23" s="121" t="s">
        <v>10</v>
      </c>
      <c r="L23" s="276">
        <f>M23+N23+O23+P23</f>
        <v>74237000</v>
      </c>
      <c r="M23" s="276">
        <f aca="true" t="shared" si="0" ref="M23:S23">M24+M43+M86+M46+M53+M55</f>
        <v>64334200</v>
      </c>
      <c r="N23" s="276">
        <f t="shared" si="0"/>
        <v>7877800</v>
      </c>
      <c r="O23" s="276">
        <f t="shared" si="0"/>
        <v>0</v>
      </c>
      <c r="P23" s="276">
        <f t="shared" si="0"/>
        <v>2025000</v>
      </c>
      <c r="Q23" s="276">
        <f t="shared" si="0"/>
        <v>0</v>
      </c>
      <c r="R23" s="276">
        <f t="shared" si="0"/>
        <v>75441900</v>
      </c>
      <c r="S23" s="276">
        <f t="shared" si="0"/>
        <v>78076900</v>
      </c>
      <c r="T23" s="210"/>
      <c r="U23" s="210"/>
    </row>
    <row r="24" spans="2:19" s="74" customFormat="1" ht="15">
      <c r="B24" s="72" t="s">
        <v>18</v>
      </c>
      <c r="C24" s="77">
        <v>210</v>
      </c>
      <c r="D24" s="72"/>
      <c r="E24" s="73"/>
      <c r="F24" s="73"/>
      <c r="G24" s="136"/>
      <c r="H24" s="73"/>
      <c r="I24" s="73"/>
      <c r="J24" s="73"/>
      <c r="K24" s="73"/>
      <c r="L24" s="276">
        <f>M24+N24+O24+P24</f>
        <v>52805600</v>
      </c>
      <c r="M24" s="276">
        <f>M26+M31+M38</f>
        <v>51830600</v>
      </c>
      <c r="N24" s="276">
        <f aca="true" t="shared" si="1" ref="N24:S24">N26+N31+N38+N44</f>
        <v>0</v>
      </c>
      <c r="O24" s="276">
        <f t="shared" si="1"/>
        <v>0</v>
      </c>
      <c r="P24" s="276">
        <f t="shared" si="1"/>
        <v>975000</v>
      </c>
      <c r="Q24" s="276">
        <f t="shared" si="1"/>
        <v>0</v>
      </c>
      <c r="R24" s="276">
        <f t="shared" si="1"/>
        <v>53290500</v>
      </c>
      <c r="S24" s="276">
        <f t="shared" si="1"/>
        <v>53290500</v>
      </c>
    </row>
    <row r="25" spans="2:19" ht="15">
      <c r="B25" s="78" t="s">
        <v>19</v>
      </c>
      <c r="C25" s="161"/>
      <c r="D25" s="79"/>
      <c r="E25" s="68"/>
      <c r="F25" s="68"/>
      <c r="G25" s="137"/>
      <c r="H25" s="68"/>
      <c r="I25" s="68"/>
      <c r="J25" s="68"/>
      <c r="K25" s="68"/>
      <c r="L25" s="280"/>
      <c r="M25" s="280"/>
      <c r="N25" s="280"/>
      <c r="O25" s="280"/>
      <c r="P25" s="280"/>
      <c r="Q25" s="280"/>
      <c r="R25" s="280"/>
      <c r="S25" s="280"/>
    </row>
    <row r="26" spans="2:19" s="74" customFormat="1" ht="30">
      <c r="B26" s="80" t="s">
        <v>201</v>
      </c>
      <c r="C26" s="207">
        <v>211</v>
      </c>
      <c r="D26" s="81"/>
      <c r="E26" s="132"/>
      <c r="F26" s="132"/>
      <c r="G26" s="139"/>
      <c r="H26" s="132"/>
      <c r="I26" s="132"/>
      <c r="J26" s="252"/>
      <c r="K26" s="252"/>
      <c r="L26" s="288">
        <f>M26+N26+O26+P26</f>
        <v>49916100</v>
      </c>
      <c r="M26" s="288">
        <f aca="true" t="shared" si="2" ref="M26:S26">M27+M40</f>
        <v>48941100</v>
      </c>
      <c r="N26" s="288">
        <f t="shared" si="2"/>
        <v>0</v>
      </c>
      <c r="O26" s="288">
        <f t="shared" si="2"/>
        <v>0</v>
      </c>
      <c r="P26" s="288">
        <f t="shared" si="2"/>
        <v>975000</v>
      </c>
      <c r="Q26" s="288">
        <f t="shared" si="2"/>
        <v>0</v>
      </c>
      <c r="R26" s="288">
        <f t="shared" si="2"/>
        <v>50394900</v>
      </c>
      <c r="S26" s="288">
        <f t="shared" si="2"/>
        <v>50394900</v>
      </c>
    </row>
    <row r="27" spans="2:19" s="82" customFormat="1" ht="15.75">
      <c r="B27" s="226" t="s">
        <v>202</v>
      </c>
      <c r="C27" s="208"/>
      <c r="D27" s="83"/>
      <c r="E27" s="84"/>
      <c r="F27" s="84"/>
      <c r="G27" s="140"/>
      <c r="H27" s="84">
        <v>111</v>
      </c>
      <c r="I27" s="84"/>
      <c r="J27" s="84"/>
      <c r="K27" s="84"/>
      <c r="L27" s="134">
        <f>M27+N27+O27+P27</f>
        <v>38339100</v>
      </c>
      <c r="M27" s="289">
        <f aca="true" t="shared" si="3" ref="M27:S27">SUM(M28:M30)</f>
        <v>37589100</v>
      </c>
      <c r="N27" s="289">
        <f t="shared" si="3"/>
        <v>0</v>
      </c>
      <c r="O27" s="289">
        <f t="shared" si="3"/>
        <v>0</v>
      </c>
      <c r="P27" s="289">
        <f t="shared" si="3"/>
        <v>750000</v>
      </c>
      <c r="Q27" s="289">
        <f t="shared" si="3"/>
        <v>0</v>
      </c>
      <c r="R27" s="289">
        <f t="shared" si="3"/>
        <v>38705700</v>
      </c>
      <c r="S27" s="289">
        <f t="shared" si="3"/>
        <v>38705700</v>
      </c>
    </row>
    <row r="28" spans="2:19" ht="15">
      <c r="B28" s="78" t="s">
        <v>121</v>
      </c>
      <c r="C28" s="77"/>
      <c r="D28" s="75"/>
      <c r="E28" s="86" t="s">
        <v>227</v>
      </c>
      <c r="F28" s="86" t="s">
        <v>229</v>
      </c>
      <c r="G28" s="130" t="s">
        <v>329</v>
      </c>
      <c r="H28" s="66">
        <v>111</v>
      </c>
      <c r="I28" s="66">
        <v>211</v>
      </c>
      <c r="J28" s="86" t="s">
        <v>131</v>
      </c>
      <c r="K28" s="86" t="s">
        <v>132</v>
      </c>
      <c r="L28" s="133">
        <f>M28+N28+O28+P28+Q28</f>
        <v>37439100</v>
      </c>
      <c r="M28" s="160">
        <v>37439100</v>
      </c>
      <c r="N28" s="126"/>
      <c r="O28" s="126"/>
      <c r="P28" s="126"/>
      <c r="Q28" s="126"/>
      <c r="R28" s="126">
        <v>38705700</v>
      </c>
      <c r="S28" s="126">
        <v>38705700</v>
      </c>
    </row>
    <row r="29" spans="2:19" ht="30">
      <c r="B29" s="154" t="s">
        <v>249</v>
      </c>
      <c r="C29" s="77"/>
      <c r="D29" s="75"/>
      <c r="E29" s="86" t="s">
        <v>227</v>
      </c>
      <c r="F29" s="86" t="s">
        <v>229</v>
      </c>
      <c r="G29" s="130" t="s">
        <v>329</v>
      </c>
      <c r="H29" s="66">
        <v>111</v>
      </c>
      <c r="I29" s="66">
        <v>266</v>
      </c>
      <c r="J29" s="86" t="s">
        <v>131</v>
      </c>
      <c r="K29" s="86" t="s">
        <v>132</v>
      </c>
      <c r="L29" s="133">
        <f>M29+N29+O29+P29+Q29</f>
        <v>150000</v>
      </c>
      <c r="M29" s="160">
        <v>150000</v>
      </c>
      <c r="N29" s="126"/>
      <c r="O29" s="126"/>
      <c r="P29" s="126"/>
      <c r="Q29" s="126"/>
      <c r="R29" s="126"/>
      <c r="S29" s="126"/>
    </row>
    <row r="30" spans="2:19" ht="15">
      <c r="B30" s="78" t="s">
        <v>121</v>
      </c>
      <c r="C30" s="77"/>
      <c r="D30" s="75"/>
      <c r="E30" s="86" t="s">
        <v>227</v>
      </c>
      <c r="F30" s="86" t="s">
        <v>229</v>
      </c>
      <c r="G30" s="130" t="s">
        <v>329</v>
      </c>
      <c r="H30" s="66">
        <v>111</v>
      </c>
      <c r="I30" s="66">
        <v>211</v>
      </c>
      <c r="J30" s="86" t="s">
        <v>142</v>
      </c>
      <c r="K30" s="86" t="s">
        <v>132</v>
      </c>
      <c r="L30" s="133">
        <f>M30+N30+O30+P30+Q30</f>
        <v>750000</v>
      </c>
      <c r="M30" s="160"/>
      <c r="N30" s="126"/>
      <c r="O30" s="126"/>
      <c r="P30" s="126">
        <v>750000</v>
      </c>
      <c r="Q30" s="126"/>
      <c r="R30" s="290"/>
      <c r="S30" s="290"/>
    </row>
    <row r="31" spans="2:19" s="82" customFormat="1" ht="31.5">
      <c r="B31" s="223" t="s">
        <v>203</v>
      </c>
      <c r="C31" s="162"/>
      <c r="D31" s="88"/>
      <c r="E31" s="89"/>
      <c r="F31" s="89"/>
      <c r="G31" s="141"/>
      <c r="H31" s="90">
        <v>112</v>
      </c>
      <c r="I31" s="90"/>
      <c r="J31" s="89"/>
      <c r="K31" s="89"/>
      <c r="L31" s="128">
        <f>M31+N31+O31+P31</f>
        <v>1689500</v>
      </c>
      <c r="M31" s="237">
        <f aca="true" t="shared" si="4" ref="M31:S31">SUM(M32:M37)</f>
        <v>1689500</v>
      </c>
      <c r="N31" s="237">
        <f t="shared" si="4"/>
        <v>0</v>
      </c>
      <c r="O31" s="237">
        <f t="shared" si="4"/>
        <v>0</v>
      </c>
      <c r="P31" s="237">
        <f t="shared" si="4"/>
        <v>0</v>
      </c>
      <c r="Q31" s="237">
        <f t="shared" si="4"/>
        <v>0</v>
      </c>
      <c r="R31" s="237">
        <f t="shared" si="4"/>
        <v>1689500</v>
      </c>
      <c r="S31" s="237">
        <f t="shared" si="4"/>
        <v>1689500</v>
      </c>
    </row>
    <row r="32" spans="2:19" ht="30">
      <c r="B32" s="154" t="s">
        <v>250</v>
      </c>
      <c r="C32" s="77"/>
      <c r="D32" s="75"/>
      <c r="E32" s="86" t="s">
        <v>227</v>
      </c>
      <c r="F32" s="86" t="s">
        <v>229</v>
      </c>
      <c r="G32" s="130" t="s">
        <v>329</v>
      </c>
      <c r="H32" s="66">
        <v>112</v>
      </c>
      <c r="I32" s="66">
        <v>214</v>
      </c>
      <c r="J32" s="86" t="s">
        <v>131</v>
      </c>
      <c r="K32" s="86" t="s">
        <v>233</v>
      </c>
      <c r="L32" s="133">
        <f aca="true" t="shared" si="5" ref="L32:L37">M32+N32+O32+P32+Q32</f>
        <v>1044600</v>
      </c>
      <c r="M32" s="160">
        <v>1044600</v>
      </c>
      <c r="N32" s="126"/>
      <c r="O32" s="126"/>
      <c r="P32" s="126"/>
      <c r="Q32" s="126"/>
      <c r="R32" s="290">
        <v>1044600</v>
      </c>
      <c r="S32" s="290">
        <v>1044600</v>
      </c>
    </row>
    <row r="33" spans="2:19" ht="30">
      <c r="B33" s="154" t="s">
        <v>250</v>
      </c>
      <c r="C33" s="77"/>
      <c r="D33" s="75"/>
      <c r="E33" s="86" t="s">
        <v>227</v>
      </c>
      <c r="F33" s="86" t="s">
        <v>229</v>
      </c>
      <c r="G33" s="130" t="s">
        <v>329</v>
      </c>
      <c r="H33" s="66">
        <v>112</v>
      </c>
      <c r="I33" s="66">
        <v>214</v>
      </c>
      <c r="J33" s="86" t="s">
        <v>131</v>
      </c>
      <c r="K33" s="86" t="s">
        <v>132</v>
      </c>
      <c r="L33" s="133">
        <f t="shared" si="5"/>
        <v>30900</v>
      </c>
      <c r="M33" s="160">
        <v>30900</v>
      </c>
      <c r="N33" s="126"/>
      <c r="O33" s="126"/>
      <c r="P33" s="126"/>
      <c r="Q33" s="126"/>
      <c r="R33" s="290">
        <v>30900</v>
      </c>
      <c r="S33" s="290">
        <v>30900</v>
      </c>
    </row>
    <row r="34" spans="2:19" ht="15">
      <c r="B34" s="154"/>
      <c r="C34" s="77"/>
      <c r="D34" s="75"/>
      <c r="E34" s="86" t="s">
        <v>227</v>
      </c>
      <c r="F34" s="86" t="s">
        <v>229</v>
      </c>
      <c r="G34" s="130" t="s">
        <v>331</v>
      </c>
      <c r="H34" s="66">
        <v>112</v>
      </c>
      <c r="I34" s="66">
        <v>212</v>
      </c>
      <c r="J34" s="86" t="s">
        <v>131</v>
      </c>
      <c r="K34" s="86" t="s">
        <v>132</v>
      </c>
      <c r="L34" s="133">
        <f t="shared" si="5"/>
        <v>50000</v>
      </c>
      <c r="M34" s="160">
        <v>50000</v>
      </c>
      <c r="N34" s="126"/>
      <c r="O34" s="126"/>
      <c r="P34" s="126"/>
      <c r="Q34" s="126"/>
      <c r="R34" s="290">
        <v>50000</v>
      </c>
      <c r="S34" s="290">
        <v>50000</v>
      </c>
    </row>
    <row r="35" spans="2:19" ht="30">
      <c r="B35" s="154" t="s">
        <v>251</v>
      </c>
      <c r="C35" s="77"/>
      <c r="D35" s="75"/>
      <c r="E35" s="86" t="s">
        <v>227</v>
      </c>
      <c r="F35" s="86" t="s">
        <v>229</v>
      </c>
      <c r="G35" s="130" t="s">
        <v>329</v>
      </c>
      <c r="H35" s="66">
        <v>112</v>
      </c>
      <c r="I35" s="66">
        <v>212</v>
      </c>
      <c r="J35" s="86" t="s">
        <v>131</v>
      </c>
      <c r="K35" s="86" t="s">
        <v>132</v>
      </c>
      <c r="L35" s="133">
        <f t="shared" si="5"/>
        <v>3700</v>
      </c>
      <c r="M35" s="160">
        <v>3700</v>
      </c>
      <c r="N35" s="126"/>
      <c r="O35" s="126"/>
      <c r="P35" s="126"/>
      <c r="Q35" s="126"/>
      <c r="R35" s="290">
        <v>3700</v>
      </c>
      <c r="S35" s="290">
        <v>3700</v>
      </c>
    </row>
    <row r="36" spans="2:19" ht="15">
      <c r="B36" s="155" t="s">
        <v>50</v>
      </c>
      <c r="C36" s="138"/>
      <c r="D36" s="116"/>
      <c r="E36" s="130" t="s">
        <v>227</v>
      </c>
      <c r="F36" s="130" t="s">
        <v>229</v>
      </c>
      <c r="G36" s="130" t="s">
        <v>329</v>
      </c>
      <c r="H36" s="115">
        <v>112</v>
      </c>
      <c r="I36" s="115">
        <v>226</v>
      </c>
      <c r="J36" s="130" t="s">
        <v>131</v>
      </c>
      <c r="K36" s="130" t="s">
        <v>132</v>
      </c>
      <c r="L36" s="133">
        <f t="shared" si="5"/>
        <v>22800</v>
      </c>
      <c r="M36" s="160">
        <v>22800</v>
      </c>
      <c r="N36" s="126"/>
      <c r="O36" s="126"/>
      <c r="P36" s="126"/>
      <c r="Q36" s="126"/>
      <c r="R36" s="290">
        <v>22800</v>
      </c>
      <c r="S36" s="290">
        <v>22800</v>
      </c>
    </row>
    <row r="37" spans="2:19" ht="15">
      <c r="B37" s="155" t="s">
        <v>50</v>
      </c>
      <c r="C37" s="138"/>
      <c r="D37" s="116"/>
      <c r="E37" s="86" t="s">
        <v>227</v>
      </c>
      <c r="F37" s="86" t="s">
        <v>229</v>
      </c>
      <c r="G37" s="130" t="s">
        <v>331</v>
      </c>
      <c r="H37" s="66">
        <v>112</v>
      </c>
      <c r="I37" s="66">
        <v>226</v>
      </c>
      <c r="J37" s="130" t="s">
        <v>131</v>
      </c>
      <c r="K37" s="86" t="s">
        <v>132</v>
      </c>
      <c r="L37" s="133">
        <f t="shared" si="5"/>
        <v>537500</v>
      </c>
      <c r="M37" s="160">
        <v>537500</v>
      </c>
      <c r="N37" s="126"/>
      <c r="O37" s="126"/>
      <c r="P37" s="126"/>
      <c r="Q37" s="126"/>
      <c r="R37" s="290">
        <v>537500</v>
      </c>
      <c r="S37" s="290">
        <v>537500</v>
      </c>
    </row>
    <row r="38" spans="2:19" s="82" customFormat="1" ht="63">
      <c r="B38" s="223" t="s">
        <v>204</v>
      </c>
      <c r="C38" s="162"/>
      <c r="D38" s="88"/>
      <c r="E38" s="89"/>
      <c r="F38" s="89"/>
      <c r="G38" s="141"/>
      <c r="H38" s="90">
        <v>113</v>
      </c>
      <c r="I38" s="90"/>
      <c r="J38" s="89"/>
      <c r="K38" s="89"/>
      <c r="L38" s="128">
        <f>M38+N38+O38+P38</f>
        <v>1200000</v>
      </c>
      <c r="M38" s="237">
        <f aca="true" t="shared" si="6" ref="M38:S38">SUM(M39:M39)</f>
        <v>1200000</v>
      </c>
      <c r="N38" s="237">
        <f t="shared" si="6"/>
        <v>0</v>
      </c>
      <c r="O38" s="237">
        <f t="shared" si="6"/>
        <v>0</v>
      </c>
      <c r="P38" s="237">
        <f t="shared" si="6"/>
        <v>0</v>
      </c>
      <c r="Q38" s="237">
        <f t="shared" si="6"/>
        <v>0</v>
      </c>
      <c r="R38" s="237">
        <f t="shared" si="6"/>
        <v>1200000</v>
      </c>
      <c r="S38" s="237">
        <f t="shared" si="6"/>
        <v>1200000</v>
      </c>
    </row>
    <row r="39" spans="2:19" s="82" customFormat="1" ht="31.5">
      <c r="B39" s="223"/>
      <c r="C39" s="162"/>
      <c r="D39" s="88"/>
      <c r="E39" s="86" t="s">
        <v>227</v>
      </c>
      <c r="F39" s="86" t="s">
        <v>229</v>
      </c>
      <c r="G39" s="141" t="s">
        <v>331</v>
      </c>
      <c r="H39" s="90">
        <v>113</v>
      </c>
      <c r="I39" s="90">
        <v>226</v>
      </c>
      <c r="J39" s="89" t="s">
        <v>131</v>
      </c>
      <c r="K39" s="89" t="s">
        <v>132</v>
      </c>
      <c r="L39" s="133">
        <f>M39+N39+O39+P39+Q39</f>
        <v>1200000</v>
      </c>
      <c r="M39" s="237">
        <v>1200000</v>
      </c>
      <c r="N39" s="237"/>
      <c r="O39" s="237"/>
      <c r="P39" s="237"/>
      <c r="Q39" s="237"/>
      <c r="R39" s="237">
        <v>1200000</v>
      </c>
      <c r="S39" s="237">
        <v>1200000</v>
      </c>
    </row>
    <row r="40" spans="2:19" s="82" customFormat="1" ht="63" customHeight="1">
      <c r="B40" s="225" t="s">
        <v>205</v>
      </c>
      <c r="C40" s="162"/>
      <c r="D40" s="88"/>
      <c r="E40" s="89"/>
      <c r="F40" s="89"/>
      <c r="G40" s="141"/>
      <c r="H40" s="90">
        <v>119</v>
      </c>
      <c r="I40" s="90"/>
      <c r="J40" s="89"/>
      <c r="K40" s="89"/>
      <c r="L40" s="128">
        <f>M40+N40+O40+P40</f>
        <v>11577000</v>
      </c>
      <c r="M40" s="237">
        <f aca="true" t="shared" si="7" ref="M40:S40">SUM(M41:M42)</f>
        <v>11352000</v>
      </c>
      <c r="N40" s="237">
        <f t="shared" si="7"/>
        <v>0</v>
      </c>
      <c r="O40" s="237">
        <f t="shared" si="7"/>
        <v>0</v>
      </c>
      <c r="P40" s="237">
        <f t="shared" si="7"/>
        <v>225000</v>
      </c>
      <c r="Q40" s="237">
        <f t="shared" si="7"/>
        <v>0</v>
      </c>
      <c r="R40" s="237">
        <f t="shared" si="7"/>
        <v>11689200</v>
      </c>
      <c r="S40" s="237">
        <f t="shared" si="7"/>
        <v>11689200</v>
      </c>
    </row>
    <row r="41" spans="2:19" ht="15">
      <c r="B41" s="78" t="s">
        <v>122</v>
      </c>
      <c r="C41" s="77"/>
      <c r="D41" s="75"/>
      <c r="E41" s="86" t="s">
        <v>227</v>
      </c>
      <c r="F41" s="86" t="s">
        <v>229</v>
      </c>
      <c r="G41" s="130" t="s">
        <v>329</v>
      </c>
      <c r="H41" s="66">
        <v>119</v>
      </c>
      <c r="I41" s="66">
        <v>213</v>
      </c>
      <c r="J41" s="86" t="s">
        <v>131</v>
      </c>
      <c r="K41" s="86" t="s">
        <v>132</v>
      </c>
      <c r="L41" s="133">
        <f>M41+N41+O41+P41+Q41</f>
        <v>11352000</v>
      </c>
      <c r="M41" s="126">
        <v>11352000</v>
      </c>
      <c r="N41" s="126"/>
      <c r="O41" s="126"/>
      <c r="P41" s="126"/>
      <c r="Q41" s="126"/>
      <c r="R41" s="126">
        <v>11689200</v>
      </c>
      <c r="S41" s="126">
        <v>11689200</v>
      </c>
    </row>
    <row r="42" spans="2:19" ht="15">
      <c r="B42" s="78" t="s">
        <v>122</v>
      </c>
      <c r="C42" s="77"/>
      <c r="D42" s="75"/>
      <c r="E42" s="86" t="s">
        <v>227</v>
      </c>
      <c r="F42" s="86" t="s">
        <v>229</v>
      </c>
      <c r="G42" s="130" t="s">
        <v>329</v>
      </c>
      <c r="H42" s="66">
        <v>119</v>
      </c>
      <c r="I42" s="66">
        <v>213</v>
      </c>
      <c r="J42" s="86" t="s">
        <v>142</v>
      </c>
      <c r="K42" s="86" t="s">
        <v>132</v>
      </c>
      <c r="L42" s="133">
        <f>M42+N42+O42+P42+Q42</f>
        <v>225000</v>
      </c>
      <c r="M42" s="160"/>
      <c r="N42" s="126"/>
      <c r="O42" s="126"/>
      <c r="P42" s="126">
        <v>225000</v>
      </c>
      <c r="Q42" s="126"/>
      <c r="R42" s="290"/>
      <c r="S42" s="290"/>
    </row>
    <row r="43" spans="2:19" s="74" customFormat="1" ht="15">
      <c r="B43" s="80" t="s">
        <v>20</v>
      </c>
      <c r="C43" s="77">
        <v>220</v>
      </c>
      <c r="D43" s="72"/>
      <c r="E43" s="91"/>
      <c r="F43" s="91"/>
      <c r="G43" s="142"/>
      <c r="H43" s="73"/>
      <c r="I43" s="73"/>
      <c r="J43" s="91"/>
      <c r="K43" s="91"/>
      <c r="L43" s="125">
        <f>L44</f>
        <v>6100</v>
      </c>
      <c r="M43" s="283">
        <f aca="true" t="shared" si="8" ref="M43:S44">M44</f>
        <v>6100</v>
      </c>
      <c r="N43" s="283">
        <f t="shared" si="8"/>
        <v>0</v>
      </c>
      <c r="O43" s="283">
        <f t="shared" si="8"/>
        <v>0</v>
      </c>
      <c r="P43" s="283">
        <f t="shared" si="8"/>
        <v>0</v>
      </c>
      <c r="Q43" s="283">
        <f t="shared" si="8"/>
        <v>0</v>
      </c>
      <c r="R43" s="283">
        <f t="shared" si="8"/>
        <v>6100</v>
      </c>
      <c r="S43" s="283">
        <f t="shared" si="8"/>
        <v>6100</v>
      </c>
    </row>
    <row r="44" spans="2:19" ht="15.75">
      <c r="B44" s="224" t="s">
        <v>19</v>
      </c>
      <c r="C44" s="77"/>
      <c r="D44" s="75"/>
      <c r="E44" s="92"/>
      <c r="F44" s="92"/>
      <c r="G44" s="143"/>
      <c r="H44" s="121">
        <v>321</v>
      </c>
      <c r="I44" s="66"/>
      <c r="J44" s="92"/>
      <c r="K44" s="92"/>
      <c r="L44" s="128">
        <f>M44+N44+O44+P44</f>
        <v>6100</v>
      </c>
      <c r="M44" s="160">
        <f>M45</f>
        <v>6100</v>
      </c>
      <c r="N44" s="160">
        <f t="shared" si="8"/>
        <v>0</v>
      </c>
      <c r="O44" s="160">
        <f t="shared" si="8"/>
        <v>0</v>
      </c>
      <c r="P44" s="160">
        <f t="shared" si="8"/>
        <v>0</v>
      </c>
      <c r="Q44" s="160">
        <f t="shared" si="8"/>
        <v>0</v>
      </c>
      <c r="R44" s="160">
        <f t="shared" si="8"/>
        <v>6100</v>
      </c>
      <c r="S44" s="160">
        <f t="shared" si="8"/>
        <v>6100</v>
      </c>
    </row>
    <row r="45" spans="2:19" ht="30">
      <c r="B45" s="154" t="s">
        <v>260</v>
      </c>
      <c r="C45" s="77"/>
      <c r="D45" s="75"/>
      <c r="E45" s="86" t="s">
        <v>227</v>
      </c>
      <c r="F45" s="86" t="s">
        <v>229</v>
      </c>
      <c r="G45" s="130" t="s">
        <v>329</v>
      </c>
      <c r="H45" s="66">
        <v>321</v>
      </c>
      <c r="I45" s="66">
        <v>264</v>
      </c>
      <c r="J45" s="86" t="s">
        <v>131</v>
      </c>
      <c r="K45" s="86" t="s">
        <v>132</v>
      </c>
      <c r="L45" s="133">
        <f>M45+N45+O45+P45+Q45</f>
        <v>6100</v>
      </c>
      <c r="M45" s="160">
        <v>6100</v>
      </c>
      <c r="N45" s="126"/>
      <c r="O45" s="126"/>
      <c r="P45" s="126"/>
      <c r="Q45" s="126"/>
      <c r="R45" s="290">
        <v>6100</v>
      </c>
      <c r="S45" s="290">
        <v>6100</v>
      </c>
    </row>
    <row r="46" spans="2:19" s="281" customFormat="1" ht="16.5" customHeight="1">
      <c r="B46" s="282" t="s">
        <v>21</v>
      </c>
      <c r="C46" s="138">
        <v>230</v>
      </c>
      <c r="D46" s="282"/>
      <c r="E46" s="142"/>
      <c r="F46" s="142"/>
      <c r="G46" s="142"/>
      <c r="H46" s="136"/>
      <c r="I46" s="136"/>
      <c r="J46" s="142"/>
      <c r="K46" s="142"/>
      <c r="L46" s="283">
        <f>M46+N46+O46+P46</f>
        <v>2583300</v>
      </c>
      <c r="M46" s="276">
        <f>+M47+M49+M51</f>
        <v>2583300</v>
      </c>
      <c r="N46" s="276">
        <f aca="true" t="shared" si="9" ref="N46:S46">+N47+N49+N51</f>
        <v>0</v>
      </c>
      <c r="O46" s="276">
        <f t="shared" si="9"/>
        <v>0</v>
      </c>
      <c r="P46" s="276">
        <f t="shared" si="9"/>
        <v>0</v>
      </c>
      <c r="Q46" s="276">
        <f t="shared" si="9"/>
        <v>0</v>
      </c>
      <c r="R46" s="276">
        <f t="shared" si="9"/>
        <v>2583300</v>
      </c>
      <c r="S46" s="276">
        <f t="shared" si="9"/>
        <v>2583300</v>
      </c>
    </row>
    <row r="47" spans="2:19" s="82" customFormat="1" ht="31.5">
      <c r="B47" s="223" t="s">
        <v>206</v>
      </c>
      <c r="C47" s="162"/>
      <c r="D47" s="88"/>
      <c r="E47" s="89"/>
      <c r="F47" s="89"/>
      <c r="G47" s="141"/>
      <c r="H47" s="90">
        <v>851</v>
      </c>
      <c r="I47" s="90"/>
      <c r="J47" s="89"/>
      <c r="K47" s="89"/>
      <c r="L47" s="128">
        <f>M47+N47+O47+P47</f>
        <v>2573000</v>
      </c>
      <c r="M47" s="237">
        <f aca="true" t="shared" si="10" ref="M47:S47">M48</f>
        <v>2573000</v>
      </c>
      <c r="N47" s="237">
        <f t="shared" si="10"/>
        <v>0</v>
      </c>
      <c r="O47" s="237">
        <f t="shared" si="10"/>
        <v>0</v>
      </c>
      <c r="P47" s="237">
        <f t="shared" si="10"/>
        <v>0</v>
      </c>
      <c r="Q47" s="237">
        <f t="shared" si="10"/>
        <v>0</v>
      </c>
      <c r="R47" s="237">
        <f t="shared" si="10"/>
        <v>2573000</v>
      </c>
      <c r="S47" s="237">
        <f t="shared" si="10"/>
        <v>2573000</v>
      </c>
    </row>
    <row r="48" spans="2:19" ht="15">
      <c r="B48" s="97" t="s">
        <v>252</v>
      </c>
      <c r="C48" s="77"/>
      <c r="D48" s="75"/>
      <c r="E48" s="86" t="s">
        <v>227</v>
      </c>
      <c r="F48" s="86" t="s">
        <v>229</v>
      </c>
      <c r="G48" s="130" t="s">
        <v>329</v>
      </c>
      <c r="H48" s="66">
        <v>851</v>
      </c>
      <c r="I48" s="66">
        <v>291</v>
      </c>
      <c r="J48" s="86" t="s">
        <v>131</v>
      </c>
      <c r="K48" s="86" t="s">
        <v>234</v>
      </c>
      <c r="L48" s="133">
        <f>M48+N48+O48+P48+Q48</f>
        <v>2573000</v>
      </c>
      <c r="M48" s="160">
        <v>2573000</v>
      </c>
      <c r="N48" s="126"/>
      <c r="O48" s="126"/>
      <c r="P48" s="126"/>
      <c r="Q48" s="126"/>
      <c r="R48" s="290">
        <v>2573000</v>
      </c>
      <c r="S48" s="290">
        <v>2573000</v>
      </c>
    </row>
    <row r="49" spans="2:19" s="82" customFormat="1" ht="15.75">
      <c r="B49" s="223" t="s">
        <v>207</v>
      </c>
      <c r="C49" s="162"/>
      <c r="D49" s="88"/>
      <c r="E49" s="89"/>
      <c r="F49" s="89"/>
      <c r="G49" s="141"/>
      <c r="H49" s="90">
        <v>852</v>
      </c>
      <c r="I49" s="90"/>
      <c r="J49" s="89"/>
      <c r="K49" s="89"/>
      <c r="L49" s="128">
        <f>M49+N49+O49+P49</f>
        <v>10300</v>
      </c>
      <c r="M49" s="127">
        <f>M50</f>
        <v>10300</v>
      </c>
      <c r="N49" s="127">
        <f aca="true" t="shared" si="11" ref="N49:S49">N50</f>
        <v>0</v>
      </c>
      <c r="O49" s="127">
        <f t="shared" si="11"/>
        <v>0</v>
      </c>
      <c r="P49" s="127">
        <f t="shared" si="11"/>
        <v>0</v>
      </c>
      <c r="Q49" s="127">
        <f t="shared" si="11"/>
        <v>0</v>
      </c>
      <c r="R49" s="127">
        <f t="shared" si="11"/>
        <v>10300</v>
      </c>
      <c r="S49" s="127">
        <f t="shared" si="11"/>
        <v>10300</v>
      </c>
    </row>
    <row r="50" spans="2:19" ht="15">
      <c r="B50" s="97" t="s">
        <v>252</v>
      </c>
      <c r="C50" s="77"/>
      <c r="D50" s="75"/>
      <c r="E50" s="86" t="s">
        <v>227</v>
      </c>
      <c r="F50" s="86" t="s">
        <v>229</v>
      </c>
      <c r="G50" s="130" t="s">
        <v>329</v>
      </c>
      <c r="H50" s="66">
        <v>852</v>
      </c>
      <c r="I50" s="66">
        <v>291</v>
      </c>
      <c r="J50" s="86" t="s">
        <v>131</v>
      </c>
      <c r="K50" s="86" t="s">
        <v>132</v>
      </c>
      <c r="L50" s="133">
        <f>M50+N50+O50+P50+Q50</f>
        <v>10300</v>
      </c>
      <c r="M50" s="160">
        <v>10300</v>
      </c>
      <c r="N50" s="126"/>
      <c r="O50" s="126"/>
      <c r="P50" s="126"/>
      <c r="Q50" s="126"/>
      <c r="R50" s="290">
        <v>10300</v>
      </c>
      <c r="S50" s="290">
        <v>10300</v>
      </c>
    </row>
    <row r="51" spans="2:19" s="82" customFormat="1" ht="15.75" hidden="1">
      <c r="B51" s="87" t="s">
        <v>208</v>
      </c>
      <c r="C51" s="162"/>
      <c r="D51" s="88"/>
      <c r="E51" s="89"/>
      <c r="F51" s="89"/>
      <c r="G51" s="141"/>
      <c r="H51" s="90">
        <v>853</v>
      </c>
      <c r="I51" s="90"/>
      <c r="J51" s="89"/>
      <c r="K51" s="89"/>
      <c r="L51" s="128">
        <f>M51+N51+O51+P51</f>
        <v>0</v>
      </c>
      <c r="M51" s="237"/>
      <c r="N51" s="127"/>
      <c r="O51" s="127">
        <f>O52</f>
        <v>0</v>
      </c>
      <c r="P51" s="127">
        <f>P52</f>
        <v>0</v>
      </c>
      <c r="Q51" s="127">
        <f>Q52</f>
        <v>0</v>
      </c>
      <c r="R51" s="127"/>
      <c r="S51" s="127"/>
    </row>
    <row r="52" spans="2:19" ht="15" hidden="1">
      <c r="B52" s="97" t="s">
        <v>312</v>
      </c>
      <c r="C52" s="77"/>
      <c r="D52" s="75"/>
      <c r="E52" s="86" t="s">
        <v>227</v>
      </c>
      <c r="F52" s="86" t="s">
        <v>229</v>
      </c>
      <c r="G52" s="130" t="s">
        <v>255</v>
      </c>
      <c r="H52" s="66">
        <v>853</v>
      </c>
      <c r="I52" s="66">
        <v>295</v>
      </c>
      <c r="J52" s="86" t="s">
        <v>131</v>
      </c>
      <c r="K52" s="86" t="s">
        <v>141</v>
      </c>
      <c r="L52" s="133">
        <f>M52+N52+O52+P52+Q52</f>
        <v>0</v>
      </c>
      <c r="M52" s="160"/>
      <c r="N52" s="126"/>
      <c r="O52" s="126"/>
      <c r="P52" s="291"/>
      <c r="Q52" s="126"/>
      <c r="R52" s="290"/>
      <c r="S52" s="290"/>
    </row>
    <row r="53" spans="2:19" ht="19.5" customHeight="1">
      <c r="B53" s="93" t="s">
        <v>42</v>
      </c>
      <c r="C53" s="162">
        <v>240</v>
      </c>
      <c r="D53" s="75"/>
      <c r="E53" s="92"/>
      <c r="F53" s="92"/>
      <c r="G53" s="143"/>
      <c r="H53" s="66"/>
      <c r="I53" s="66"/>
      <c r="J53" s="92"/>
      <c r="K53" s="92"/>
      <c r="L53" s="133"/>
      <c r="M53" s="160"/>
      <c r="N53" s="126"/>
      <c r="O53" s="126"/>
      <c r="P53" s="126"/>
      <c r="Q53" s="126"/>
      <c r="R53" s="290"/>
      <c r="S53" s="290"/>
    </row>
    <row r="54" spans="2:19" ht="15" hidden="1">
      <c r="B54" s="85"/>
      <c r="C54" s="77"/>
      <c r="D54" s="75"/>
      <c r="E54" s="92"/>
      <c r="F54" s="92"/>
      <c r="G54" s="143"/>
      <c r="H54" s="66"/>
      <c r="I54" s="66"/>
      <c r="J54" s="92"/>
      <c r="K54" s="92"/>
      <c r="L54" s="133"/>
      <c r="M54" s="160"/>
      <c r="N54" s="126"/>
      <c r="O54" s="126"/>
      <c r="P54" s="126"/>
      <c r="Q54" s="126"/>
      <c r="R54" s="290"/>
      <c r="S54" s="290"/>
    </row>
    <row r="55" spans="2:19" ht="31.5">
      <c r="B55" s="93" t="s">
        <v>22</v>
      </c>
      <c r="C55" s="162">
        <v>250</v>
      </c>
      <c r="D55" s="75"/>
      <c r="E55" s="92"/>
      <c r="F55" s="92"/>
      <c r="G55" s="143"/>
      <c r="H55" s="66"/>
      <c r="I55" s="66"/>
      <c r="J55" s="92"/>
      <c r="K55" s="92"/>
      <c r="L55" s="133"/>
      <c r="M55" s="160"/>
      <c r="N55" s="126"/>
      <c r="O55" s="126"/>
      <c r="P55" s="126"/>
      <c r="Q55" s="126"/>
      <c r="R55" s="290"/>
      <c r="S55" s="290"/>
    </row>
    <row r="56" spans="2:19" ht="30" hidden="1">
      <c r="B56" s="85" t="s">
        <v>124</v>
      </c>
      <c r="C56" s="77"/>
      <c r="D56" s="75"/>
      <c r="E56" s="92"/>
      <c r="F56" s="92"/>
      <c r="G56" s="143"/>
      <c r="H56" s="66">
        <v>242</v>
      </c>
      <c r="I56" s="66"/>
      <c r="J56" s="92"/>
      <c r="K56" s="92"/>
      <c r="L56" s="133"/>
      <c r="M56" s="160"/>
      <c r="N56" s="126"/>
      <c r="O56" s="126"/>
      <c r="P56" s="126"/>
      <c r="Q56" s="126"/>
      <c r="R56" s="290"/>
      <c r="S56" s="290"/>
    </row>
    <row r="57" spans="2:19" ht="15" hidden="1">
      <c r="B57" s="85" t="s">
        <v>45</v>
      </c>
      <c r="C57" s="77"/>
      <c r="D57" s="75"/>
      <c r="E57" s="92"/>
      <c r="F57" s="92"/>
      <c r="G57" s="143"/>
      <c r="H57" s="66">
        <v>242</v>
      </c>
      <c r="I57" s="66">
        <v>221</v>
      </c>
      <c r="J57" s="92"/>
      <c r="K57" s="92"/>
      <c r="L57" s="133"/>
      <c r="M57" s="160"/>
      <c r="N57" s="126"/>
      <c r="O57" s="126"/>
      <c r="P57" s="126"/>
      <c r="Q57" s="126"/>
      <c r="R57" s="290"/>
      <c r="S57" s="290"/>
    </row>
    <row r="58" spans="2:19" ht="15" hidden="1">
      <c r="B58" s="85" t="s">
        <v>46</v>
      </c>
      <c r="C58" s="77"/>
      <c r="D58" s="75"/>
      <c r="E58" s="92"/>
      <c r="F58" s="92"/>
      <c r="G58" s="143"/>
      <c r="H58" s="66">
        <v>242</v>
      </c>
      <c r="I58" s="66">
        <v>224</v>
      </c>
      <c r="J58" s="92"/>
      <c r="K58" s="92"/>
      <c r="L58" s="133"/>
      <c r="M58" s="160"/>
      <c r="N58" s="126"/>
      <c r="O58" s="126"/>
      <c r="P58" s="126"/>
      <c r="Q58" s="126"/>
      <c r="R58" s="290"/>
      <c r="S58" s="290"/>
    </row>
    <row r="59" spans="2:19" ht="15" hidden="1">
      <c r="B59" s="85" t="s">
        <v>47</v>
      </c>
      <c r="C59" s="77"/>
      <c r="D59" s="75"/>
      <c r="E59" s="92"/>
      <c r="F59" s="92"/>
      <c r="G59" s="143"/>
      <c r="H59" s="66">
        <v>242</v>
      </c>
      <c r="I59" s="66">
        <v>225</v>
      </c>
      <c r="J59" s="92"/>
      <c r="K59" s="92"/>
      <c r="L59" s="133"/>
      <c r="M59" s="160"/>
      <c r="N59" s="126"/>
      <c r="O59" s="126"/>
      <c r="P59" s="126"/>
      <c r="Q59" s="126"/>
      <c r="R59" s="290"/>
      <c r="S59" s="290"/>
    </row>
    <row r="60" spans="2:19" ht="15" hidden="1">
      <c r="B60" s="85" t="s">
        <v>48</v>
      </c>
      <c r="C60" s="77"/>
      <c r="D60" s="75"/>
      <c r="E60" s="92"/>
      <c r="F60" s="92"/>
      <c r="G60" s="143"/>
      <c r="H60" s="66">
        <v>242</v>
      </c>
      <c r="I60" s="66">
        <v>226</v>
      </c>
      <c r="J60" s="92"/>
      <c r="K60" s="92"/>
      <c r="L60" s="133"/>
      <c r="M60" s="160"/>
      <c r="N60" s="126"/>
      <c r="O60" s="126"/>
      <c r="P60" s="126"/>
      <c r="Q60" s="126"/>
      <c r="R60" s="290"/>
      <c r="S60" s="290"/>
    </row>
    <row r="61" spans="2:19" ht="15" hidden="1">
      <c r="B61" s="85" t="s">
        <v>49</v>
      </c>
      <c r="C61" s="77"/>
      <c r="D61" s="75"/>
      <c r="E61" s="92"/>
      <c r="F61" s="92"/>
      <c r="G61" s="143"/>
      <c r="H61" s="66">
        <v>242</v>
      </c>
      <c r="I61" s="66">
        <v>290</v>
      </c>
      <c r="J61" s="92"/>
      <c r="K61" s="92"/>
      <c r="L61" s="133"/>
      <c r="M61" s="160"/>
      <c r="N61" s="126"/>
      <c r="O61" s="126"/>
      <c r="P61" s="126"/>
      <c r="Q61" s="126"/>
      <c r="R61" s="290"/>
      <c r="S61" s="290"/>
    </row>
    <row r="62" spans="2:19" ht="15" hidden="1">
      <c r="B62" s="85" t="s">
        <v>50</v>
      </c>
      <c r="C62" s="77"/>
      <c r="D62" s="75"/>
      <c r="E62" s="92"/>
      <c r="F62" s="92"/>
      <c r="G62" s="143"/>
      <c r="H62" s="66">
        <v>242</v>
      </c>
      <c r="I62" s="66">
        <v>310</v>
      </c>
      <c r="J62" s="92"/>
      <c r="K62" s="92"/>
      <c r="L62" s="133"/>
      <c r="M62" s="160"/>
      <c r="N62" s="126"/>
      <c r="O62" s="126"/>
      <c r="P62" s="126"/>
      <c r="Q62" s="126"/>
      <c r="R62" s="290"/>
      <c r="S62" s="290"/>
    </row>
    <row r="63" spans="2:19" ht="15" hidden="1">
      <c r="B63" s="85" t="s">
        <v>51</v>
      </c>
      <c r="C63" s="77"/>
      <c r="D63" s="75"/>
      <c r="E63" s="92"/>
      <c r="F63" s="92"/>
      <c r="G63" s="143"/>
      <c r="H63" s="66">
        <v>242</v>
      </c>
      <c r="I63" s="66">
        <v>320</v>
      </c>
      <c r="J63" s="92"/>
      <c r="K63" s="92"/>
      <c r="L63" s="133"/>
      <c r="M63" s="160"/>
      <c r="N63" s="126"/>
      <c r="O63" s="126"/>
      <c r="P63" s="126"/>
      <c r="Q63" s="126"/>
      <c r="R63" s="290"/>
      <c r="S63" s="290"/>
    </row>
    <row r="64" spans="2:19" ht="15" hidden="1">
      <c r="B64" s="85" t="s">
        <v>53</v>
      </c>
      <c r="C64" s="77"/>
      <c r="D64" s="75"/>
      <c r="E64" s="92"/>
      <c r="F64" s="92"/>
      <c r="G64" s="143"/>
      <c r="H64" s="66">
        <v>242</v>
      </c>
      <c r="I64" s="66">
        <v>340</v>
      </c>
      <c r="J64" s="92"/>
      <c r="K64" s="92"/>
      <c r="L64" s="133"/>
      <c r="M64" s="160"/>
      <c r="N64" s="126"/>
      <c r="O64" s="126"/>
      <c r="P64" s="126"/>
      <c r="Q64" s="126"/>
      <c r="R64" s="290"/>
      <c r="S64" s="290"/>
    </row>
    <row r="65" spans="2:19" ht="15" hidden="1">
      <c r="B65" s="85" t="s">
        <v>52</v>
      </c>
      <c r="C65" s="77"/>
      <c r="D65" s="75"/>
      <c r="E65" s="92"/>
      <c r="F65" s="92"/>
      <c r="G65" s="143"/>
      <c r="H65" s="66">
        <v>243</v>
      </c>
      <c r="I65" s="66"/>
      <c r="J65" s="92"/>
      <c r="K65" s="92"/>
      <c r="L65" s="133"/>
      <c r="M65" s="160"/>
      <c r="N65" s="126"/>
      <c r="O65" s="126"/>
      <c r="P65" s="126"/>
      <c r="Q65" s="126"/>
      <c r="R65" s="290"/>
      <c r="S65" s="290"/>
    </row>
    <row r="66" spans="2:19" ht="15" hidden="1">
      <c r="B66" s="85" t="s">
        <v>46</v>
      </c>
      <c r="C66" s="77"/>
      <c r="D66" s="75"/>
      <c r="E66" s="92"/>
      <c r="F66" s="92"/>
      <c r="G66" s="143"/>
      <c r="H66" s="66">
        <v>243</v>
      </c>
      <c r="I66" s="66">
        <v>222</v>
      </c>
      <c r="J66" s="92"/>
      <c r="K66" s="92"/>
      <c r="L66" s="133"/>
      <c r="M66" s="160"/>
      <c r="N66" s="126"/>
      <c r="O66" s="126"/>
      <c r="P66" s="126"/>
      <c r="Q66" s="126"/>
      <c r="R66" s="290"/>
      <c r="S66" s="290"/>
    </row>
    <row r="67" spans="2:19" ht="15" hidden="1">
      <c r="B67" s="85" t="s">
        <v>48</v>
      </c>
      <c r="C67" s="77"/>
      <c r="D67" s="75"/>
      <c r="E67" s="92"/>
      <c r="F67" s="92"/>
      <c r="G67" s="143"/>
      <c r="H67" s="66">
        <v>243</v>
      </c>
      <c r="I67" s="66">
        <v>224</v>
      </c>
      <c r="J67" s="92"/>
      <c r="K67" s="92"/>
      <c r="L67" s="133"/>
      <c r="M67" s="160"/>
      <c r="N67" s="126"/>
      <c r="O67" s="126"/>
      <c r="P67" s="126"/>
      <c r="Q67" s="126"/>
      <c r="R67" s="290"/>
      <c r="S67" s="290"/>
    </row>
    <row r="68" spans="2:19" ht="15" hidden="1">
      <c r="B68" s="85" t="s">
        <v>49</v>
      </c>
      <c r="C68" s="77"/>
      <c r="D68" s="75"/>
      <c r="E68" s="92"/>
      <c r="F68" s="92"/>
      <c r="G68" s="143"/>
      <c r="H68" s="66">
        <v>243</v>
      </c>
      <c r="I68" s="66">
        <v>225</v>
      </c>
      <c r="J68" s="92"/>
      <c r="K68" s="92"/>
      <c r="L68" s="133"/>
      <c r="M68" s="160"/>
      <c r="N68" s="126"/>
      <c r="O68" s="126"/>
      <c r="P68" s="126"/>
      <c r="Q68" s="126"/>
      <c r="R68" s="290"/>
      <c r="S68" s="290"/>
    </row>
    <row r="69" spans="2:19" ht="15" hidden="1">
      <c r="B69" s="85" t="s">
        <v>50</v>
      </c>
      <c r="C69" s="77"/>
      <c r="D69" s="75"/>
      <c r="E69" s="92"/>
      <c r="F69" s="92"/>
      <c r="G69" s="143"/>
      <c r="H69" s="66">
        <v>243</v>
      </c>
      <c r="I69" s="66">
        <v>226</v>
      </c>
      <c r="J69" s="92"/>
      <c r="K69" s="92"/>
      <c r="L69" s="133"/>
      <c r="M69" s="160"/>
      <c r="N69" s="126"/>
      <c r="O69" s="126"/>
      <c r="P69" s="126"/>
      <c r="Q69" s="126"/>
      <c r="R69" s="290"/>
      <c r="S69" s="290"/>
    </row>
    <row r="70" spans="2:19" ht="15" hidden="1">
      <c r="B70" s="85" t="s">
        <v>51</v>
      </c>
      <c r="C70" s="77"/>
      <c r="D70" s="75"/>
      <c r="E70" s="92"/>
      <c r="F70" s="92"/>
      <c r="G70" s="143"/>
      <c r="H70" s="66">
        <v>243</v>
      </c>
      <c r="I70" s="66">
        <v>290</v>
      </c>
      <c r="J70" s="92"/>
      <c r="K70" s="92"/>
      <c r="L70" s="133"/>
      <c r="M70" s="160"/>
      <c r="N70" s="126"/>
      <c r="O70" s="126"/>
      <c r="P70" s="126"/>
      <c r="Q70" s="126"/>
      <c r="R70" s="290"/>
      <c r="S70" s="290"/>
    </row>
    <row r="71" spans="2:19" ht="15" hidden="1">
      <c r="B71" s="85" t="s">
        <v>53</v>
      </c>
      <c r="C71" s="77"/>
      <c r="D71" s="75"/>
      <c r="E71" s="92"/>
      <c r="F71" s="92"/>
      <c r="G71" s="143"/>
      <c r="H71" s="66">
        <v>243</v>
      </c>
      <c r="I71" s="66">
        <v>310</v>
      </c>
      <c r="J71" s="92"/>
      <c r="K71" s="92"/>
      <c r="L71" s="133"/>
      <c r="M71" s="160"/>
      <c r="N71" s="126"/>
      <c r="O71" s="126"/>
      <c r="P71" s="126"/>
      <c r="Q71" s="126"/>
      <c r="R71" s="290"/>
      <c r="S71" s="290"/>
    </row>
    <row r="72" spans="2:19" ht="15" hidden="1">
      <c r="B72" s="85" t="s">
        <v>52</v>
      </c>
      <c r="C72" s="77"/>
      <c r="D72" s="75"/>
      <c r="E72" s="92"/>
      <c r="F72" s="92"/>
      <c r="G72" s="143"/>
      <c r="H72" s="66">
        <v>243</v>
      </c>
      <c r="I72" s="66">
        <v>340</v>
      </c>
      <c r="J72" s="92"/>
      <c r="K72" s="92"/>
      <c r="L72" s="133"/>
      <c r="M72" s="160"/>
      <c r="N72" s="126"/>
      <c r="O72" s="126"/>
      <c r="P72" s="126"/>
      <c r="Q72" s="126"/>
      <c r="R72" s="290"/>
      <c r="S72" s="290"/>
    </row>
    <row r="73" spans="2:19" ht="45" hidden="1">
      <c r="B73" s="85" t="s">
        <v>125</v>
      </c>
      <c r="C73" s="77"/>
      <c r="D73" s="75"/>
      <c r="E73" s="92"/>
      <c r="F73" s="92"/>
      <c r="G73" s="143"/>
      <c r="H73" s="66">
        <v>244</v>
      </c>
      <c r="I73" s="66"/>
      <c r="J73" s="92"/>
      <c r="K73" s="92"/>
      <c r="L73" s="133"/>
      <c r="M73" s="160"/>
      <c r="N73" s="126"/>
      <c r="O73" s="126"/>
      <c r="P73" s="126"/>
      <c r="Q73" s="126"/>
      <c r="R73" s="290"/>
      <c r="S73" s="290"/>
    </row>
    <row r="74" spans="2:19" ht="15" hidden="1">
      <c r="B74" s="85" t="s">
        <v>45</v>
      </c>
      <c r="C74" s="77"/>
      <c r="D74" s="75"/>
      <c r="E74" s="92"/>
      <c r="F74" s="92"/>
      <c r="G74" s="143"/>
      <c r="H74" s="66">
        <v>244</v>
      </c>
      <c r="I74" s="66">
        <v>221</v>
      </c>
      <c r="J74" s="92"/>
      <c r="K74" s="92"/>
      <c r="L74" s="133"/>
      <c r="M74" s="160"/>
      <c r="N74" s="126"/>
      <c r="O74" s="126"/>
      <c r="P74" s="126"/>
      <c r="Q74" s="126"/>
      <c r="R74" s="290"/>
      <c r="S74" s="290"/>
    </row>
    <row r="75" spans="2:19" ht="15" hidden="1">
      <c r="B75" s="85" t="s">
        <v>46</v>
      </c>
      <c r="C75" s="77"/>
      <c r="D75" s="75"/>
      <c r="E75" s="92"/>
      <c r="F75" s="92"/>
      <c r="G75" s="143"/>
      <c r="H75" s="66">
        <v>244</v>
      </c>
      <c r="I75" s="66">
        <v>222</v>
      </c>
      <c r="J75" s="92"/>
      <c r="K75" s="92"/>
      <c r="L75" s="133"/>
      <c r="M75" s="160"/>
      <c r="N75" s="126"/>
      <c r="O75" s="126"/>
      <c r="P75" s="126"/>
      <c r="Q75" s="126"/>
      <c r="R75" s="290"/>
      <c r="S75" s="290"/>
    </row>
    <row r="76" spans="2:19" ht="15" hidden="1">
      <c r="B76" s="85" t="s">
        <v>47</v>
      </c>
      <c r="C76" s="77"/>
      <c r="D76" s="75"/>
      <c r="E76" s="92"/>
      <c r="F76" s="92"/>
      <c r="G76" s="143"/>
      <c r="H76" s="66">
        <v>244</v>
      </c>
      <c r="I76" s="66">
        <v>223</v>
      </c>
      <c r="J76" s="92"/>
      <c r="K76" s="92"/>
      <c r="L76" s="133"/>
      <c r="M76" s="160"/>
      <c r="N76" s="126"/>
      <c r="O76" s="126"/>
      <c r="P76" s="126"/>
      <c r="Q76" s="126"/>
      <c r="R76" s="290"/>
      <c r="S76" s="290"/>
    </row>
    <row r="77" spans="2:19" ht="15" hidden="1">
      <c r="B77" s="85" t="s">
        <v>48</v>
      </c>
      <c r="C77" s="77"/>
      <c r="D77" s="75"/>
      <c r="E77" s="92"/>
      <c r="F77" s="92"/>
      <c r="G77" s="143"/>
      <c r="H77" s="66">
        <v>244</v>
      </c>
      <c r="I77" s="66">
        <v>224</v>
      </c>
      <c r="J77" s="92"/>
      <c r="K77" s="92"/>
      <c r="L77" s="133"/>
      <c r="M77" s="160"/>
      <c r="N77" s="126"/>
      <c r="O77" s="126"/>
      <c r="P77" s="126"/>
      <c r="Q77" s="126"/>
      <c r="R77" s="290"/>
      <c r="S77" s="290"/>
    </row>
    <row r="78" spans="2:19" ht="15" hidden="1">
      <c r="B78" s="85" t="s">
        <v>49</v>
      </c>
      <c r="C78" s="77"/>
      <c r="D78" s="75"/>
      <c r="E78" s="92"/>
      <c r="F78" s="92"/>
      <c r="G78" s="143"/>
      <c r="H78" s="66">
        <v>244</v>
      </c>
      <c r="I78" s="66">
        <v>225</v>
      </c>
      <c r="J78" s="92"/>
      <c r="K78" s="92"/>
      <c r="L78" s="133"/>
      <c r="M78" s="160"/>
      <c r="N78" s="126"/>
      <c r="O78" s="126"/>
      <c r="P78" s="126"/>
      <c r="Q78" s="126"/>
      <c r="R78" s="290"/>
      <c r="S78" s="290"/>
    </row>
    <row r="79" spans="2:19" ht="15" hidden="1">
      <c r="B79" s="85" t="s">
        <v>50</v>
      </c>
      <c r="C79" s="77"/>
      <c r="D79" s="75"/>
      <c r="E79" s="92"/>
      <c r="F79" s="92"/>
      <c r="G79" s="143"/>
      <c r="H79" s="66">
        <v>244</v>
      </c>
      <c r="I79" s="66">
        <v>226</v>
      </c>
      <c r="J79" s="92"/>
      <c r="K79" s="92"/>
      <c r="L79" s="133"/>
      <c r="M79" s="160"/>
      <c r="N79" s="126"/>
      <c r="O79" s="126"/>
      <c r="P79" s="126"/>
      <c r="Q79" s="126"/>
      <c r="R79" s="290"/>
      <c r="S79" s="290"/>
    </row>
    <row r="80" spans="2:19" ht="15" hidden="1">
      <c r="B80" s="85" t="s">
        <v>51</v>
      </c>
      <c r="C80" s="77"/>
      <c r="D80" s="75"/>
      <c r="E80" s="92"/>
      <c r="F80" s="92"/>
      <c r="G80" s="143"/>
      <c r="H80" s="66">
        <v>244</v>
      </c>
      <c r="I80" s="66">
        <v>290</v>
      </c>
      <c r="J80" s="92"/>
      <c r="K80" s="92"/>
      <c r="L80" s="133"/>
      <c r="M80" s="160"/>
      <c r="N80" s="126"/>
      <c r="O80" s="126"/>
      <c r="P80" s="126"/>
      <c r="Q80" s="126"/>
      <c r="R80" s="290"/>
      <c r="S80" s="290"/>
    </row>
    <row r="81" spans="2:19" ht="15" hidden="1">
      <c r="B81" s="85" t="s">
        <v>53</v>
      </c>
      <c r="C81" s="77"/>
      <c r="D81" s="75"/>
      <c r="E81" s="92"/>
      <c r="F81" s="92"/>
      <c r="G81" s="143"/>
      <c r="H81" s="66">
        <v>244</v>
      </c>
      <c r="I81" s="66">
        <v>310</v>
      </c>
      <c r="J81" s="92"/>
      <c r="K81" s="92"/>
      <c r="L81" s="133"/>
      <c r="M81" s="160"/>
      <c r="N81" s="126"/>
      <c r="O81" s="126"/>
      <c r="P81" s="126"/>
      <c r="Q81" s="126"/>
      <c r="R81" s="290"/>
      <c r="S81" s="290"/>
    </row>
    <row r="82" spans="2:19" ht="15" hidden="1">
      <c r="B82" s="85" t="s">
        <v>52</v>
      </c>
      <c r="C82" s="77"/>
      <c r="D82" s="75"/>
      <c r="E82" s="92"/>
      <c r="F82" s="92"/>
      <c r="G82" s="143"/>
      <c r="H82" s="66">
        <v>244</v>
      </c>
      <c r="I82" s="66">
        <v>340</v>
      </c>
      <c r="J82" s="92"/>
      <c r="K82" s="92"/>
      <c r="L82" s="133"/>
      <c r="M82" s="160"/>
      <c r="N82" s="126"/>
      <c r="O82" s="126"/>
      <c r="P82" s="126"/>
      <c r="Q82" s="126"/>
      <c r="R82" s="290"/>
      <c r="S82" s="290"/>
    </row>
    <row r="83" spans="2:19" ht="120" hidden="1">
      <c r="B83" s="85" t="s">
        <v>126</v>
      </c>
      <c r="C83" s="77"/>
      <c r="D83" s="75"/>
      <c r="E83" s="92"/>
      <c r="F83" s="92"/>
      <c r="G83" s="143"/>
      <c r="H83" s="66">
        <v>831</v>
      </c>
      <c r="I83" s="66"/>
      <c r="J83" s="92"/>
      <c r="K83" s="92"/>
      <c r="L83" s="133"/>
      <c r="M83" s="160"/>
      <c r="N83" s="126"/>
      <c r="O83" s="126"/>
      <c r="P83" s="126"/>
      <c r="Q83" s="126"/>
      <c r="R83" s="290"/>
      <c r="S83" s="290"/>
    </row>
    <row r="84" spans="2:19" ht="15" hidden="1">
      <c r="B84" s="85" t="s">
        <v>44</v>
      </c>
      <c r="C84" s="77"/>
      <c r="D84" s="75"/>
      <c r="E84" s="92"/>
      <c r="F84" s="92"/>
      <c r="G84" s="143"/>
      <c r="H84" s="66">
        <v>831</v>
      </c>
      <c r="I84" s="66">
        <v>262</v>
      </c>
      <c r="J84" s="92"/>
      <c r="K84" s="92"/>
      <c r="L84" s="133"/>
      <c r="M84" s="160"/>
      <c r="N84" s="126"/>
      <c r="O84" s="126"/>
      <c r="P84" s="126"/>
      <c r="Q84" s="126"/>
      <c r="R84" s="290"/>
      <c r="S84" s="290"/>
    </row>
    <row r="85" spans="2:19" ht="15" hidden="1">
      <c r="B85" s="85" t="s">
        <v>51</v>
      </c>
      <c r="C85" s="77"/>
      <c r="D85" s="75"/>
      <c r="E85" s="92"/>
      <c r="F85" s="92"/>
      <c r="G85" s="143"/>
      <c r="H85" s="66">
        <v>831</v>
      </c>
      <c r="I85" s="66">
        <v>290</v>
      </c>
      <c r="J85" s="92"/>
      <c r="K85" s="92"/>
      <c r="L85" s="133"/>
      <c r="M85" s="160"/>
      <c r="N85" s="126"/>
      <c r="O85" s="126"/>
      <c r="P85" s="126"/>
      <c r="Q85" s="126"/>
      <c r="R85" s="290"/>
      <c r="S85" s="290"/>
    </row>
    <row r="86" spans="2:19" s="96" customFormat="1" ht="15.75">
      <c r="B86" s="93" t="s">
        <v>23</v>
      </c>
      <c r="C86" s="162">
        <v>260</v>
      </c>
      <c r="D86" s="94" t="s">
        <v>10</v>
      </c>
      <c r="E86" s="95" t="s">
        <v>10</v>
      </c>
      <c r="F86" s="95" t="s">
        <v>10</v>
      </c>
      <c r="G86" s="144" t="s">
        <v>10</v>
      </c>
      <c r="H86" s="94" t="s">
        <v>10</v>
      </c>
      <c r="I86" s="94" t="s">
        <v>10</v>
      </c>
      <c r="J86" s="94" t="s">
        <v>10</v>
      </c>
      <c r="K86" s="94" t="s">
        <v>10</v>
      </c>
      <c r="L86" s="129">
        <f>M86+N86+O86+P86</f>
        <v>18842000</v>
      </c>
      <c r="M86" s="238">
        <f aca="true" t="shared" si="12" ref="M86:S86">M87+M105</f>
        <v>9914200</v>
      </c>
      <c r="N86" s="238">
        <f t="shared" si="12"/>
        <v>7877800</v>
      </c>
      <c r="O86" s="238">
        <f t="shared" si="12"/>
        <v>0</v>
      </c>
      <c r="P86" s="238">
        <f t="shared" si="12"/>
        <v>1050000</v>
      </c>
      <c r="Q86" s="238">
        <f t="shared" si="12"/>
        <v>0</v>
      </c>
      <c r="R86" s="238">
        <f t="shared" si="12"/>
        <v>19562000</v>
      </c>
      <c r="S86" s="238">
        <f t="shared" si="12"/>
        <v>22197000</v>
      </c>
    </row>
    <row r="87" spans="2:19" s="82" customFormat="1" ht="48.75" customHeight="1">
      <c r="B87" s="223" t="s">
        <v>125</v>
      </c>
      <c r="C87" s="162"/>
      <c r="D87" s="90"/>
      <c r="E87" s="89"/>
      <c r="F87" s="89"/>
      <c r="G87" s="141"/>
      <c r="H87" s="90">
        <v>244</v>
      </c>
      <c r="I87" s="90"/>
      <c r="J87" s="90"/>
      <c r="K87" s="90"/>
      <c r="L87" s="128">
        <f>M87+N87+O87+P87</f>
        <v>15472800</v>
      </c>
      <c r="M87" s="237">
        <f aca="true" t="shared" si="13" ref="M87:S87">SUM(M88:M104)</f>
        <v>6545000</v>
      </c>
      <c r="N87" s="237">
        <f t="shared" si="13"/>
        <v>7877800</v>
      </c>
      <c r="O87" s="237">
        <f t="shared" si="13"/>
        <v>0</v>
      </c>
      <c r="P87" s="237">
        <f t="shared" si="13"/>
        <v>1050000</v>
      </c>
      <c r="Q87" s="237">
        <f t="shared" si="13"/>
        <v>0</v>
      </c>
      <c r="R87" s="237">
        <f t="shared" si="13"/>
        <v>16037400</v>
      </c>
      <c r="S87" s="237">
        <f t="shared" si="13"/>
        <v>18511000</v>
      </c>
    </row>
    <row r="88" spans="2:19" ht="15">
      <c r="B88" s="156" t="s">
        <v>50</v>
      </c>
      <c r="C88" s="138"/>
      <c r="D88" s="116"/>
      <c r="E88" s="130" t="s">
        <v>227</v>
      </c>
      <c r="F88" s="130" t="s">
        <v>229</v>
      </c>
      <c r="G88" s="130" t="s">
        <v>331</v>
      </c>
      <c r="H88" s="115">
        <v>244</v>
      </c>
      <c r="I88" s="115">
        <v>226</v>
      </c>
      <c r="J88" s="130" t="s">
        <v>131</v>
      </c>
      <c r="K88" s="130" t="s">
        <v>132</v>
      </c>
      <c r="L88" s="133">
        <f>M88+N88+O88+P88+Q88</f>
        <v>150000</v>
      </c>
      <c r="M88" s="160">
        <v>150000</v>
      </c>
      <c r="N88" s="160"/>
      <c r="O88" s="160"/>
      <c r="P88" s="160"/>
      <c r="Q88" s="126"/>
      <c r="R88" s="290">
        <v>150000</v>
      </c>
      <c r="S88" s="290">
        <v>150000</v>
      </c>
    </row>
    <row r="89" spans="2:19" ht="15">
      <c r="B89" s="78" t="s">
        <v>45</v>
      </c>
      <c r="C89" s="77"/>
      <c r="D89" s="75"/>
      <c r="E89" s="86" t="s">
        <v>227</v>
      </c>
      <c r="F89" s="86" t="s">
        <v>229</v>
      </c>
      <c r="G89" s="130" t="s">
        <v>329</v>
      </c>
      <c r="H89" s="66">
        <v>244</v>
      </c>
      <c r="I89" s="66">
        <v>221</v>
      </c>
      <c r="J89" s="86" t="s">
        <v>131</v>
      </c>
      <c r="K89" s="86" t="s">
        <v>132</v>
      </c>
      <c r="L89" s="133">
        <f>M89+N89+O89+P89+Q89</f>
        <v>107000</v>
      </c>
      <c r="M89" s="160">
        <v>107000</v>
      </c>
      <c r="N89" s="160"/>
      <c r="O89" s="160"/>
      <c r="P89" s="160"/>
      <c r="Q89" s="126"/>
      <c r="R89" s="290">
        <v>107000</v>
      </c>
      <c r="S89" s="290">
        <v>107000</v>
      </c>
    </row>
    <row r="90" spans="2:19" ht="15">
      <c r="B90" s="154" t="s">
        <v>47</v>
      </c>
      <c r="C90" s="77"/>
      <c r="D90" s="75"/>
      <c r="E90" s="86" t="s">
        <v>227</v>
      </c>
      <c r="F90" s="86" t="s">
        <v>229</v>
      </c>
      <c r="G90" s="130" t="s">
        <v>329</v>
      </c>
      <c r="H90" s="66">
        <v>244</v>
      </c>
      <c r="I90" s="66">
        <v>223</v>
      </c>
      <c r="J90" s="86" t="s">
        <v>131</v>
      </c>
      <c r="K90" s="86" t="s">
        <v>132</v>
      </c>
      <c r="L90" s="133">
        <f>M90+N90+O90+P90+Q90</f>
        <v>390800</v>
      </c>
      <c r="M90" s="160">
        <v>390800</v>
      </c>
      <c r="N90" s="160"/>
      <c r="O90" s="160"/>
      <c r="P90" s="160"/>
      <c r="Q90" s="126"/>
      <c r="R90" s="290">
        <v>403000</v>
      </c>
      <c r="S90" s="290">
        <v>415700</v>
      </c>
    </row>
    <row r="91" spans="2:19" ht="15">
      <c r="B91" s="154" t="s">
        <v>49</v>
      </c>
      <c r="C91" s="77"/>
      <c r="D91" s="75"/>
      <c r="E91" s="86" t="s">
        <v>227</v>
      </c>
      <c r="F91" s="86" t="s">
        <v>229</v>
      </c>
      <c r="G91" s="130" t="s">
        <v>329</v>
      </c>
      <c r="H91" s="66">
        <v>244</v>
      </c>
      <c r="I91" s="66">
        <v>225</v>
      </c>
      <c r="J91" s="86" t="s">
        <v>131</v>
      </c>
      <c r="K91" s="86" t="s">
        <v>132</v>
      </c>
      <c r="L91" s="133">
        <f>M91+N91+O91+P91+Q91</f>
        <v>1939300</v>
      </c>
      <c r="M91" s="160">
        <v>1939300</v>
      </c>
      <c r="N91" s="160"/>
      <c r="O91" s="160"/>
      <c r="P91" s="160"/>
      <c r="Q91" s="126"/>
      <c r="R91" s="290">
        <v>1939300</v>
      </c>
      <c r="S91" s="290">
        <v>1939300</v>
      </c>
    </row>
    <row r="92" spans="2:19" s="28" customFormat="1" ht="15">
      <c r="B92" s="156" t="s">
        <v>50</v>
      </c>
      <c r="C92" s="77"/>
      <c r="D92" s="75"/>
      <c r="E92" s="86" t="s">
        <v>227</v>
      </c>
      <c r="F92" s="86" t="s">
        <v>229</v>
      </c>
      <c r="G92" s="130" t="s">
        <v>329</v>
      </c>
      <c r="H92" s="66">
        <v>244</v>
      </c>
      <c r="I92" s="66">
        <v>226</v>
      </c>
      <c r="J92" s="130" t="s">
        <v>131</v>
      </c>
      <c r="K92" s="86" t="s">
        <v>132</v>
      </c>
      <c r="L92" s="133">
        <f aca="true" t="shared" si="14" ref="L92:L100">M92+N92+O92+P92+Q92</f>
        <v>612100</v>
      </c>
      <c r="M92" s="160">
        <v>612100</v>
      </c>
      <c r="N92" s="160"/>
      <c r="O92" s="160"/>
      <c r="P92" s="160"/>
      <c r="Q92" s="126"/>
      <c r="R92" s="290">
        <v>612100</v>
      </c>
      <c r="S92" s="290">
        <v>612100</v>
      </c>
    </row>
    <row r="93" spans="2:19" s="28" customFormat="1" ht="15.75" customHeight="1">
      <c r="B93" s="157" t="s">
        <v>253</v>
      </c>
      <c r="C93" s="138"/>
      <c r="D93" s="116"/>
      <c r="E93" s="130" t="s">
        <v>227</v>
      </c>
      <c r="F93" s="130" t="s">
        <v>229</v>
      </c>
      <c r="G93" s="130" t="s">
        <v>329</v>
      </c>
      <c r="H93" s="115">
        <v>244</v>
      </c>
      <c r="I93" s="115">
        <v>342</v>
      </c>
      <c r="J93" s="130" t="s">
        <v>131</v>
      </c>
      <c r="K93" s="130" t="s">
        <v>132</v>
      </c>
      <c r="L93" s="133">
        <f t="shared" si="14"/>
        <v>76600</v>
      </c>
      <c r="M93" s="160">
        <v>76600</v>
      </c>
      <c r="N93" s="160"/>
      <c r="O93" s="160"/>
      <c r="P93" s="160"/>
      <c r="Q93" s="126"/>
      <c r="R93" s="290">
        <v>76600</v>
      </c>
      <c r="S93" s="290">
        <v>76600</v>
      </c>
    </row>
    <row r="94" spans="2:19" ht="15" customHeight="1">
      <c r="B94" s="155" t="s">
        <v>254</v>
      </c>
      <c r="C94" s="77"/>
      <c r="D94" s="75"/>
      <c r="E94" s="86" t="s">
        <v>227</v>
      </c>
      <c r="F94" s="86" t="s">
        <v>229</v>
      </c>
      <c r="G94" s="130" t="s">
        <v>329</v>
      </c>
      <c r="H94" s="66">
        <v>244</v>
      </c>
      <c r="I94" s="66">
        <v>343</v>
      </c>
      <c r="J94" s="86" t="s">
        <v>131</v>
      </c>
      <c r="K94" s="86" t="s">
        <v>132</v>
      </c>
      <c r="L94" s="133">
        <f t="shared" si="14"/>
        <v>24400</v>
      </c>
      <c r="M94" s="160">
        <v>24400</v>
      </c>
      <c r="N94" s="160"/>
      <c r="O94" s="160"/>
      <c r="P94" s="160"/>
      <c r="Q94" s="126"/>
      <c r="R94" s="290">
        <v>24400</v>
      </c>
      <c r="S94" s="290">
        <v>24400</v>
      </c>
    </row>
    <row r="95" spans="2:19" s="28" customFormat="1" ht="15.75" customHeight="1">
      <c r="B95" s="155" t="s">
        <v>53</v>
      </c>
      <c r="E95" s="130" t="s">
        <v>227</v>
      </c>
      <c r="F95" s="130" t="s">
        <v>229</v>
      </c>
      <c r="G95" s="130" t="s">
        <v>334</v>
      </c>
      <c r="H95" s="115">
        <v>244</v>
      </c>
      <c r="I95" s="115">
        <v>310</v>
      </c>
      <c r="J95" s="86" t="s">
        <v>133</v>
      </c>
      <c r="K95" s="86" t="s">
        <v>132</v>
      </c>
      <c r="L95" s="133">
        <f t="shared" si="14"/>
        <v>2500000</v>
      </c>
      <c r="M95" s="298">
        <v>2500000</v>
      </c>
      <c r="R95" s="299">
        <v>4000000</v>
      </c>
      <c r="S95" s="299">
        <v>6000000</v>
      </c>
    </row>
    <row r="96" spans="2:19" ht="30">
      <c r="B96" s="155" t="s">
        <v>254</v>
      </c>
      <c r="C96" s="138"/>
      <c r="D96" s="116"/>
      <c r="E96" s="130" t="s">
        <v>227</v>
      </c>
      <c r="F96" s="130" t="s">
        <v>229</v>
      </c>
      <c r="G96" s="130" t="s">
        <v>334</v>
      </c>
      <c r="H96" s="115">
        <v>244</v>
      </c>
      <c r="I96" s="115">
        <v>346</v>
      </c>
      <c r="J96" s="86" t="s">
        <v>133</v>
      </c>
      <c r="K96" s="86" t="s">
        <v>132</v>
      </c>
      <c r="L96" s="133">
        <f t="shared" si="14"/>
        <v>582500</v>
      </c>
      <c r="M96" s="126">
        <v>582500</v>
      </c>
      <c r="N96" s="126"/>
      <c r="O96" s="126"/>
      <c r="P96" s="126"/>
      <c r="Q96" s="126"/>
      <c r="R96" s="126">
        <v>602500</v>
      </c>
      <c r="S96" s="126">
        <v>842300</v>
      </c>
    </row>
    <row r="97" spans="2:19" s="28" customFormat="1" ht="15">
      <c r="B97" s="155" t="s">
        <v>53</v>
      </c>
      <c r="C97" s="138"/>
      <c r="D97" s="116"/>
      <c r="E97" s="130" t="s">
        <v>227</v>
      </c>
      <c r="F97" s="130" t="s">
        <v>229</v>
      </c>
      <c r="G97" s="130" t="s">
        <v>344</v>
      </c>
      <c r="H97" s="115">
        <v>244</v>
      </c>
      <c r="I97" s="115">
        <v>310</v>
      </c>
      <c r="J97" s="130" t="s">
        <v>131</v>
      </c>
      <c r="K97" s="130" t="s">
        <v>132</v>
      </c>
      <c r="L97" s="133">
        <f t="shared" si="14"/>
        <v>132000</v>
      </c>
      <c r="M97" s="160">
        <v>132000</v>
      </c>
      <c r="N97" s="160"/>
      <c r="O97" s="160"/>
      <c r="P97" s="160"/>
      <c r="Q97" s="126"/>
      <c r="R97" s="290">
        <v>211000</v>
      </c>
      <c r="S97" s="290">
        <v>316000</v>
      </c>
    </row>
    <row r="98" spans="2:19" s="28" customFormat="1" ht="30">
      <c r="B98" s="155" t="s">
        <v>254</v>
      </c>
      <c r="E98" s="130" t="s">
        <v>227</v>
      </c>
      <c r="F98" s="130" t="s">
        <v>229</v>
      </c>
      <c r="G98" s="130" t="s">
        <v>344</v>
      </c>
      <c r="H98" s="115">
        <v>244</v>
      </c>
      <c r="I98" s="115">
        <v>346</v>
      </c>
      <c r="J98" s="130" t="s">
        <v>131</v>
      </c>
      <c r="K98" s="130" t="s">
        <v>132</v>
      </c>
      <c r="L98" s="133">
        <f t="shared" si="14"/>
        <v>30300</v>
      </c>
      <c r="M98" s="160">
        <v>30300</v>
      </c>
      <c r="N98" s="160"/>
      <c r="O98" s="160"/>
      <c r="P98" s="160"/>
      <c r="Q98" s="126"/>
      <c r="R98" s="126">
        <v>31300</v>
      </c>
      <c r="S98" s="126">
        <v>44200</v>
      </c>
    </row>
    <row r="99" spans="2:19" s="28" customFormat="1" ht="15">
      <c r="B99" s="156" t="s">
        <v>50</v>
      </c>
      <c r="C99" s="138"/>
      <c r="D99" s="116"/>
      <c r="E99" s="130" t="s">
        <v>228</v>
      </c>
      <c r="F99" s="130" t="s">
        <v>229</v>
      </c>
      <c r="G99" s="130" t="s">
        <v>335</v>
      </c>
      <c r="H99" s="115">
        <v>244</v>
      </c>
      <c r="I99" s="115">
        <v>226</v>
      </c>
      <c r="J99" s="130" t="s">
        <v>230</v>
      </c>
      <c r="K99" s="130" t="s">
        <v>132</v>
      </c>
      <c r="L99" s="133">
        <f t="shared" si="14"/>
        <v>11000</v>
      </c>
      <c r="M99" s="160"/>
      <c r="N99" s="160">
        <v>11000</v>
      </c>
      <c r="O99" s="160"/>
      <c r="P99" s="160"/>
      <c r="Q99" s="126"/>
      <c r="R99" s="290">
        <v>13400</v>
      </c>
      <c r="S99" s="290">
        <v>116600</v>
      </c>
    </row>
    <row r="100" spans="2:19" s="28" customFormat="1" ht="15">
      <c r="B100" s="156" t="s">
        <v>49</v>
      </c>
      <c r="C100" s="77"/>
      <c r="D100" s="75"/>
      <c r="E100" s="86" t="s">
        <v>227</v>
      </c>
      <c r="F100" s="86" t="s">
        <v>229</v>
      </c>
      <c r="G100" s="130" t="s">
        <v>337</v>
      </c>
      <c r="H100" s="66">
        <v>244</v>
      </c>
      <c r="I100" s="66">
        <v>225</v>
      </c>
      <c r="J100" s="130" t="s">
        <v>230</v>
      </c>
      <c r="K100" s="86" t="s">
        <v>235</v>
      </c>
      <c r="L100" s="133">
        <f t="shared" si="14"/>
        <v>393600</v>
      </c>
      <c r="M100" s="160"/>
      <c r="N100" s="160">
        <v>393600</v>
      </c>
      <c r="O100" s="160"/>
      <c r="P100" s="160"/>
      <c r="Q100" s="126"/>
      <c r="R100" s="290">
        <v>393600</v>
      </c>
      <c r="S100" s="290">
        <v>393600</v>
      </c>
    </row>
    <row r="101" spans="2:19" s="28" customFormat="1" ht="15">
      <c r="B101" s="156" t="s">
        <v>50</v>
      </c>
      <c r="C101" s="138"/>
      <c r="D101" s="116"/>
      <c r="E101" s="130" t="s">
        <v>227</v>
      </c>
      <c r="F101" s="130" t="s">
        <v>229</v>
      </c>
      <c r="G101" s="130" t="s">
        <v>337</v>
      </c>
      <c r="H101" s="115">
        <v>244</v>
      </c>
      <c r="I101" s="115">
        <v>226</v>
      </c>
      <c r="J101" s="86" t="s">
        <v>230</v>
      </c>
      <c r="K101" s="130" t="s">
        <v>235</v>
      </c>
      <c r="L101" s="133">
        <f>M101+N101+O101+P101+Q101</f>
        <v>7473200</v>
      </c>
      <c r="M101" s="160"/>
      <c r="N101" s="160">
        <v>7473200</v>
      </c>
      <c r="O101" s="160"/>
      <c r="P101" s="160"/>
      <c r="Q101" s="126"/>
      <c r="R101" s="290">
        <v>7473200</v>
      </c>
      <c r="S101" s="290">
        <v>7473200</v>
      </c>
    </row>
    <row r="102" spans="2:19" s="28" customFormat="1" ht="15">
      <c r="B102" s="156" t="s">
        <v>50</v>
      </c>
      <c r="C102" s="138"/>
      <c r="D102" s="116"/>
      <c r="E102" s="130" t="s">
        <v>227</v>
      </c>
      <c r="F102" s="130" t="s">
        <v>229</v>
      </c>
      <c r="G102" s="130" t="s">
        <v>331</v>
      </c>
      <c r="H102" s="115">
        <v>244</v>
      </c>
      <c r="I102" s="115">
        <v>226</v>
      </c>
      <c r="J102" s="130" t="s">
        <v>142</v>
      </c>
      <c r="K102" s="130" t="s">
        <v>132</v>
      </c>
      <c r="L102" s="133">
        <f>M102+N102+O102+P102+Q102</f>
        <v>250000</v>
      </c>
      <c r="M102" s="160"/>
      <c r="N102" s="160"/>
      <c r="O102" s="160"/>
      <c r="P102" s="160">
        <v>250000</v>
      </c>
      <c r="Q102" s="126"/>
      <c r="R102" s="290"/>
      <c r="S102" s="290"/>
    </row>
    <row r="103" spans="2:19" ht="15">
      <c r="B103" s="155" t="s">
        <v>53</v>
      </c>
      <c r="C103" s="138"/>
      <c r="D103" s="116"/>
      <c r="E103" s="130" t="s">
        <v>227</v>
      </c>
      <c r="F103" s="130" t="s">
        <v>229</v>
      </c>
      <c r="G103" s="130" t="s">
        <v>331</v>
      </c>
      <c r="H103" s="115">
        <v>244</v>
      </c>
      <c r="I103" s="115">
        <v>310</v>
      </c>
      <c r="J103" s="130" t="s">
        <v>142</v>
      </c>
      <c r="K103" s="130" t="s">
        <v>132</v>
      </c>
      <c r="L103" s="133">
        <f>M103+N103+O103+P103+Q103</f>
        <v>500000</v>
      </c>
      <c r="M103" s="160"/>
      <c r="N103" s="160"/>
      <c r="O103" s="160"/>
      <c r="P103" s="160">
        <v>500000</v>
      </c>
      <c r="Q103" s="126"/>
      <c r="R103" s="160"/>
      <c r="S103" s="160"/>
    </row>
    <row r="104" spans="2:19" ht="30">
      <c r="B104" s="155" t="s">
        <v>254</v>
      </c>
      <c r="C104" s="138"/>
      <c r="D104" s="116"/>
      <c r="E104" s="130" t="s">
        <v>227</v>
      </c>
      <c r="F104" s="130" t="s">
        <v>229</v>
      </c>
      <c r="G104" s="130" t="s">
        <v>331</v>
      </c>
      <c r="H104" s="115">
        <v>244</v>
      </c>
      <c r="I104" s="115">
        <v>346</v>
      </c>
      <c r="J104" s="86" t="s">
        <v>142</v>
      </c>
      <c r="K104" s="86" t="s">
        <v>132</v>
      </c>
      <c r="L104" s="133">
        <f>M104+N104+O104+P104+Q104</f>
        <v>300000</v>
      </c>
      <c r="M104" s="160"/>
      <c r="N104" s="126"/>
      <c r="O104" s="126"/>
      <c r="P104" s="126">
        <v>300000</v>
      </c>
      <c r="Q104" s="126"/>
      <c r="R104" s="126"/>
      <c r="S104" s="126"/>
    </row>
    <row r="105" spans="2:19" s="244" customFormat="1" ht="15">
      <c r="B105" s="222" t="s">
        <v>293</v>
      </c>
      <c r="C105" s="206"/>
      <c r="D105" s="239"/>
      <c r="E105" s="240"/>
      <c r="F105" s="240"/>
      <c r="G105" s="240"/>
      <c r="H105" s="206">
        <v>247</v>
      </c>
      <c r="I105" s="206"/>
      <c r="J105" s="241"/>
      <c r="K105" s="241"/>
      <c r="L105" s="242">
        <f>M105+N105+P105</f>
        <v>3369200</v>
      </c>
      <c r="M105" s="292">
        <f>M106</f>
        <v>3369200</v>
      </c>
      <c r="N105" s="243">
        <f aca="true" t="shared" si="15" ref="N105:S105">N106</f>
        <v>0</v>
      </c>
      <c r="O105" s="243">
        <f t="shared" si="15"/>
        <v>0</v>
      </c>
      <c r="P105" s="243">
        <f t="shared" si="15"/>
        <v>0</v>
      </c>
      <c r="Q105" s="243">
        <f t="shared" si="15"/>
        <v>0</v>
      </c>
      <c r="R105" s="243">
        <f t="shared" si="15"/>
        <v>3524600</v>
      </c>
      <c r="S105" s="243">
        <f t="shared" si="15"/>
        <v>3686000</v>
      </c>
    </row>
    <row r="106" spans="2:19" ht="15">
      <c r="B106" s="157" t="s">
        <v>47</v>
      </c>
      <c r="C106" s="138"/>
      <c r="D106" s="116"/>
      <c r="E106" s="86" t="s">
        <v>227</v>
      </c>
      <c r="F106" s="86" t="s">
        <v>229</v>
      </c>
      <c r="G106" s="130" t="s">
        <v>329</v>
      </c>
      <c r="H106" s="115">
        <v>247</v>
      </c>
      <c r="I106" s="115">
        <v>223</v>
      </c>
      <c r="J106" s="86" t="s">
        <v>131</v>
      </c>
      <c r="K106" s="86" t="s">
        <v>232</v>
      </c>
      <c r="L106" s="133">
        <f>M106</f>
        <v>3369200</v>
      </c>
      <c r="M106" s="160">
        <v>3369200</v>
      </c>
      <c r="N106" s="126"/>
      <c r="O106" s="126"/>
      <c r="P106" s="126"/>
      <c r="Q106" s="126"/>
      <c r="R106" s="126">
        <v>3524600</v>
      </c>
      <c r="S106" s="126">
        <v>3686000</v>
      </c>
    </row>
    <row r="107" spans="2:19" ht="15">
      <c r="B107" s="75" t="s">
        <v>24</v>
      </c>
      <c r="C107" s="77">
        <v>300</v>
      </c>
      <c r="D107" s="66" t="s">
        <v>10</v>
      </c>
      <c r="E107" s="66" t="s">
        <v>10</v>
      </c>
      <c r="F107" s="66" t="s">
        <v>10</v>
      </c>
      <c r="G107" s="115" t="s">
        <v>10</v>
      </c>
      <c r="H107" s="66" t="s">
        <v>10</v>
      </c>
      <c r="I107" s="66" t="s">
        <v>10</v>
      </c>
      <c r="J107" s="66" t="s">
        <v>10</v>
      </c>
      <c r="K107" s="66" t="s">
        <v>10</v>
      </c>
      <c r="L107" s="133">
        <f>L108+L110</f>
        <v>0</v>
      </c>
      <c r="M107" s="160"/>
      <c r="N107" s="126"/>
      <c r="O107" s="126"/>
      <c r="P107" s="126"/>
      <c r="Q107" s="126"/>
      <c r="R107" s="290"/>
      <c r="S107" s="290"/>
    </row>
    <row r="108" spans="2:19" ht="15">
      <c r="B108" s="75" t="s">
        <v>19</v>
      </c>
      <c r="C108" s="329">
        <v>310</v>
      </c>
      <c r="D108" s="324" t="s">
        <v>123</v>
      </c>
      <c r="E108" s="324" t="s">
        <v>123</v>
      </c>
      <c r="F108" s="324" t="s">
        <v>123</v>
      </c>
      <c r="G108" s="330" t="s">
        <v>123</v>
      </c>
      <c r="H108" s="324" t="s">
        <v>123</v>
      </c>
      <c r="I108" s="332"/>
      <c r="J108" s="324" t="s">
        <v>123</v>
      </c>
      <c r="K108" s="324" t="s">
        <v>123</v>
      </c>
      <c r="L108" s="326"/>
      <c r="M108" s="327"/>
      <c r="N108" s="328"/>
      <c r="O108" s="328"/>
      <c r="P108" s="328"/>
      <c r="Q108" s="328"/>
      <c r="R108" s="290"/>
      <c r="S108" s="290"/>
    </row>
    <row r="109" spans="2:19" ht="15">
      <c r="B109" s="98" t="s">
        <v>25</v>
      </c>
      <c r="C109" s="329"/>
      <c r="D109" s="325"/>
      <c r="E109" s="325"/>
      <c r="F109" s="325"/>
      <c r="G109" s="331"/>
      <c r="H109" s="325"/>
      <c r="I109" s="332"/>
      <c r="J109" s="325"/>
      <c r="K109" s="325"/>
      <c r="L109" s="326"/>
      <c r="M109" s="327"/>
      <c r="N109" s="328"/>
      <c r="O109" s="328"/>
      <c r="P109" s="328"/>
      <c r="Q109" s="328"/>
      <c r="R109" s="290"/>
      <c r="S109" s="290"/>
    </row>
    <row r="110" spans="2:19" ht="15">
      <c r="B110" s="75" t="s">
        <v>26</v>
      </c>
      <c r="C110" s="77">
        <v>320</v>
      </c>
      <c r="D110" s="66" t="s">
        <v>10</v>
      </c>
      <c r="E110" s="66" t="s">
        <v>10</v>
      </c>
      <c r="F110" s="66" t="s">
        <v>10</v>
      </c>
      <c r="G110" s="115" t="s">
        <v>10</v>
      </c>
      <c r="H110" s="66" t="s">
        <v>10</v>
      </c>
      <c r="I110" s="66"/>
      <c r="J110" s="66" t="s">
        <v>10</v>
      </c>
      <c r="K110" s="66" t="s">
        <v>10</v>
      </c>
      <c r="L110" s="133">
        <f>M110</f>
        <v>0</v>
      </c>
      <c r="M110" s="160"/>
      <c r="N110" s="126"/>
      <c r="O110" s="126"/>
      <c r="P110" s="126"/>
      <c r="Q110" s="126"/>
      <c r="R110" s="290"/>
      <c r="S110" s="290"/>
    </row>
    <row r="111" spans="2:19" ht="15">
      <c r="B111" s="75" t="s">
        <v>27</v>
      </c>
      <c r="C111" s="77">
        <v>400</v>
      </c>
      <c r="D111" s="66" t="s">
        <v>10</v>
      </c>
      <c r="E111" s="66" t="s">
        <v>10</v>
      </c>
      <c r="F111" s="66" t="s">
        <v>10</v>
      </c>
      <c r="G111" s="115" t="s">
        <v>10</v>
      </c>
      <c r="H111" s="66" t="s">
        <v>10</v>
      </c>
      <c r="I111" s="66"/>
      <c r="J111" s="66" t="s">
        <v>10</v>
      </c>
      <c r="K111" s="66" t="s">
        <v>10</v>
      </c>
      <c r="L111" s="133"/>
      <c r="M111" s="160"/>
      <c r="N111" s="126"/>
      <c r="O111" s="126"/>
      <c r="P111" s="126"/>
      <c r="Q111" s="126"/>
      <c r="R111" s="290"/>
      <c r="S111" s="290"/>
    </row>
    <row r="112" spans="2:19" ht="15">
      <c r="B112" s="79" t="s">
        <v>28</v>
      </c>
      <c r="C112" s="329">
        <v>410</v>
      </c>
      <c r="D112" s="324" t="s">
        <v>123</v>
      </c>
      <c r="E112" s="324" t="s">
        <v>123</v>
      </c>
      <c r="F112" s="324" t="s">
        <v>123</v>
      </c>
      <c r="G112" s="330" t="s">
        <v>123</v>
      </c>
      <c r="H112" s="324" t="s">
        <v>123</v>
      </c>
      <c r="I112" s="332"/>
      <c r="J112" s="324" t="s">
        <v>123</v>
      </c>
      <c r="K112" s="324" t="s">
        <v>123</v>
      </c>
      <c r="L112" s="326"/>
      <c r="M112" s="327"/>
      <c r="N112" s="328"/>
      <c r="O112" s="328"/>
      <c r="P112" s="328"/>
      <c r="Q112" s="328"/>
      <c r="R112" s="290"/>
      <c r="S112" s="290"/>
    </row>
    <row r="113" spans="2:19" ht="15">
      <c r="B113" s="98" t="s">
        <v>29</v>
      </c>
      <c r="C113" s="329"/>
      <c r="D113" s="325"/>
      <c r="E113" s="325"/>
      <c r="F113" s="325"/>
      <c r="G113" s="331"/>
      <c r="H113" s="325"/>
      <c r="I113" s="332"/>
      <c r="J113" s="325"/>
      <c r="K113" s="325"/>
      <c r="L113" s="326"/>
      <c r="M113" s="327"/>
      <c r="N113" s="328"/>
      <c r="O113" s="328"/>
      <c r="P113" s="328"/>
      <c r="Q113" s="328"/>
      <c r="R113" s="290"/>
      <c r="S113" s="290"/>
    </row>
    <row r="114" spans="2:19" ht="15">
      <c r="B114" s="75" t="s">
        <v>30</v>
      </c>
      <c r="C114" s="77">
        <v>420</v>
      </c>
      <c r="D114" s="66" t="s">
        <v>10</v>
      </c>
      <c r="E114" s="66" t="s">
        <v>10</v>
      </c>
      <c r="F114" s="66" t="s">
        <v>10</v>
      </c>
      <c r="G114" s="115" t="s">
        <v>10</v>
      </c>
      <c r="H114" s="66" t="s">
        <v>10</v>
      </c>
      <c r="I114" s="66"/>
      <c r="J114" s="66" t="s">
        <v>10</v>
      </c>
      <c r="K114" s="66" t="s">
        <v>10</v>
      </c>
      <c r="L114" s="133"/>
      <c r="M114" s="160"/>
      <c r="N114" s="126"/>
      <c r="O114" s="126"/>
      <c r="P114" s="126"/>
      <c r="Q114" s="126"/>
      <c r="R114" s="290"/>
      <c r="S114" s="290"/>
    </row>
    <row r="115" spans="2:19" ht="15">
      <c r="B115" s="75" t="s">
        <v>31</v>
      </c>
      <c r="C115" s="77">
        <v>500</v>
      </c>
      <c r="D115" s="66" t="s">
        <v>10</v>
      </c>
      <c r="E115" s="66" t="s">
        <v>10</v>
      </c>
      <c r="F115" s="66" t="s">
        <v>10</v>
      </c>
      <c r="G115" s="115" t="s">
        <v>10</v>
      </c>
      <c r="H115" s="66" t="s">
        <v>10</v>
      </c>
      <c r="I115" s="66" t="s">
        <v>10</v>
      </c>
      <c r="J115" s="66" t="s">
        <v>10</v>
      </c>
      <c r="K115" s="66" t="s">
        <v>10</v>
      </c>
      <c r="L115" s="126">
        <f>P115</f>
        <v>0</v>
      </c>
      <c r="M115" s="160"/>
      <c r="N115" s="126"/>
      <c r="O115" s="126"/>
      <c r="P115" s="126"/>
      <c r="Q115" s="126"/>
      <c r="R115" s="290"/>
      <c r="S115" s="290"/>
    </row>
    <row r="116" spans="2:19" ht="17.25" customHeight="1">
      <c r="B116" s="75" t="s">
        <v>32</v>
      </c>
      <c r="C116" s="77">
        <v>600</v>
      </c>
      <c r="D116" s="66" t="s">
        <v>10</v>
      </c>
      <c r="E116" s="66" t="s">
        <v>10</v>
      </c>
      <c r="F116" s="66" t="s">
        <v>10</v>
      </c>
      <c r="G116" s="115" t="s">
        <v>10</v>
      </c>
      <c r="H116" s="66" t="s">
        <v>10</v>
      </c>
      <c r="I116" s="66" t="s">
        <v>10</v>
      </c>
      <c r="J116" s="66" t="s">
        <v>10</v>
      </c>
      <c r="K116" s="66" t="s">
        <v>10</v>
      </c>
      <c r="L116" s="133"/>
      <c r="M116" s="160"/>
      <c r="N116" s="126"/>
      <c r="O116" s="126"/>
      <c r="P116" s="126"/>
      <c r="Q116" s="126"/>
      <c r="R116" s="290"/>
      <c r="S116" s="290"/>
    </row>
    <row r="117" spans="1:14" ht="21.75" customHeight="1">
      <c r="A117" s="145"/>
      <c r="B117" s="145"/>
      <c r="C117" s="173"/>
      <c r="D117" s="145"/>
      <c r="E117" s="145"/>
      <c r="F117" s="145"/>
      <c r="G117" s="145"/>
      <c r="H117" s="145"/>
      <c r="I117" s="145"/>
      <c r="J117" s="145"/>
      <c r="K117" s="145"/>
      <c r="L117" s="145"/>
      <c r="M117" s="293"/>
      <c r="N117" s="294"/>
    </row>
    <row r="118" spans="1:14" ht="15" customHeight="1">
      <c r="A118" s="169"/>
      <c r="B118" s="170" t="s">
        <v>241</v>
      </c>
      <c r="C118" s="171"/>
      <c r="D118" s="146"/>
      <c r="E118" s="146"/>
      <c r="F118" s="174"/>
      <c r="G118" s="175" t="s">
        <v>212</v>
      </c>
      <c r="H118" s="147"/>
      <c r="I118" s="339" t="s">
        <v>245</v>
      </c>
      <c r="J118" s="339"/>
      <c r="K118" s="339"/>
      <c r="L118" s="172"/>
      <c r="M118" s="295"/>
      <c r="N118" s="296" t="s">
        <v>246</v>
      </c>
    </row>
    <row r="119" spans="1:13" ht="15">
      <c r="A119" s="145"/>
      <c r="B119" s="145"/>
      <c r="C119" s="145"/>
      <c r="D119" s="145"/>
      <c r="E119" s="145"/>
      <c r="F119" s="145"/>
      <c r="G119" s="145"/>
      <c r="H119" s="145"/>
      <c r="I119" s="145"/>
      <c r="J119" s="145"/>
      <c r="K119" s="145"/>
      <c r="L119" s="145"/>
      <c r="M119" s="297"/>
    </row>
    <row r="120" spans="5:20" ht="15">
      <c r="E120" s="145"/>
      <c r="F120" s="145"/>
      <c r="G120" s="145"/>
      <c r="H120" s="145"/>
      <c r="I120" s="145"/>
      <c r="J120" s="145"/>
      <c r="K120" s="145"/>
      <c r="L120" s="145"/>
      <c r="M120" s="297"/>
      <c r="T120" s="145"/>
    </row>
    <row r="121" spans="5:20" ht="15">
      <c r="E121" s="145"/>
      <c r="F121" s="145"/>
      <c r="G121" s="145"/>
      <c r="H121" s="145"/>
      <c r="I121" s="145"/>
      <c r="J121" s="145"/>
      <c r="K121" s="145"/>
      <c r="L121" s="145"/>
      <c r="M121" s="297"/>
      <c r="T121" s="145"/>
    </row>
    <row r="122" spans="5:20" ht="15">
      <c r="E122" s="145"/>
      <c r="F122" s="145"/>
      <c r="G122" s="145"/>
      <c r="H122" s="145"/>
      <c r="I122" s="145"/>
      <c r="J122" s="145"/>
      <c r="K122" s="145"/>
      <c r="L122" s="145"/>
      <c r="M122" s="297"/>
      <c r="T122" s="145"/>
    </row>
    <row r="123" spans="5:20" ht="15">
      <c r="E123" s="145"/>
      <c r="F123" s="145"/>
      <c r="G123" s="145"/>
      <c r="H123" s="145"/>
      <c r="I123" s="145"/>
      <c r="J123" s="145"/>
      <c r="K123" s="145"/>
      <c r="L123" s="145"/>
      <c r="M123" s="297"/>
      <c r="T123" s="145"/>
    </row>
    <row r="124" spans="5:20" ht="15">
      <c r="E124" s="145"/>
      <c r="F124" s="145"/>
      <c r="G124" s="145"/>
      <c r="H124" s="145"/>
      <c r="I124" s="145"/>
      <c r="J124" s="145"/>
      <c r="K124" s="145"/>
      <c r="L124" s="145"/>
      <c r="M124" s="297"/>
      <c r="T124" s="145"/>
    </row>
    <row r="125" spans="5:20" ht="15">
      <c r="E125" s="145"/>
      <c r="F125" s="145"/>
      <c r="G125" s="145"/>
      <c r="H125" s="145"/>
      <c r="I125" s="145"/>
      <c r="J125" s="145"/>
      <c r="K125" s="145"/>
      <c r="L125" s="145"/>
      <c r="M125" s="297"/>
      <c r="T125" s="145"/>
    </row>
    <row r="126" spans="5:20" ht="15">
      <c r="E126" s="145"/>
      <c r="F126" s="145"/>
      <c r="G126" s="145"/>
      <c r="H126" s="145"/>
      <c r="I126" s="145"/>
      <c r="J126" s="145"/>
      <c r="K126" s="145"/>
      <c r="L126" s="145"/>
      <c r="M126" s="297"/>
      <c r="T126" s="145"/>
    </row>
    <row r="127" spans="5:20" ht="15">
      <c r="E127" s="145"/>
      <c r="F127" s="145"/>
      <c r="G127" s="145"/>
      <c r="H127" s="145"/>
      <c r="I127" s="145"/>
      <c r="J127" s="145"/>
      <c r="K127" s="145"/>
      <c r="L127" s="145"/>
      <c r="M127" s="297"/>
      <c r="T127" s="145"/>
    </row>
    <row r="128" spans="5:20" ht="15">
      <c r="E128" s="145"/>
      <c r="F128" s="145"/>
      <c r="G128" s="145"/>
      <c r="H128" s="145"/>
      <c r="I128" s="145"/>
      <c r="J128" s="145"/>
      <c r="K128" s="145"/>
      <c r="L128" s="145"/>
      <c r="M128" s="297"/>
      <c r="T128" s="145"/>
    </row>
    <row r="129" spans="5:20" ht="15">
      <c r="E129" s="145"/>
      <c r="F129" s="145"/>
      <c r="G129" s="145"/>
      <c r="H129" s="145"/>
      <c r="I129" s="145"/>
      <c r="J129" s="145"/>
      <c r="K129" s="145"/>
      <c r="L129" s="145"/>
      <c r="M129" s="297"/>
      <c r="T129" s="145"/>
    </row>
    <row r="130" spans="5:20" ht="15">
      <c r="E130" s="145"/>
      <c r="F130" s="145"/>
      <c r="G130" s="145"/>
      <c r="H130" s="145"/>
      <c r="I130" s="145"/>
      <c r="J130" s="145"/>
      <c r="K130" s="145"/>
      <c r="L130" s="145"/>
      <c r="M130" s="297"/>
      <c r="T130" s="145"/>
    </row>
    <row r="131" spans="5:20" ht="15">
      <c r="E131" s="145"/>
      <c r="F131" s="145"/>
      <c r="G131" s="145"/>
      <c r="H131" s="145"/>
      <c r="I131" s="145"/>
      <c r="J131" s="145"/>
      <c r="K131" s="145"/>
      <c r="L131" s="145"/>
      <c r="M131" s="297"/>
      <c r="T131" s="145"/>
    </row>
    <row r="132" spans="5:20" ht="15">
      <c r="E132" s="145"/>
      <c r="F132" s="145"/>
      <c r="G132" s="145"/>
      <c r="H132" s="145"/>
      <c r="I132" s="145"/>
      <c r="J132" s="145"/>
      <c r="K132" s="145"/>
      <c r="L132" s="145"/>
      <c r="M132" s="297"/>
      <c r="T132" s="145"/>
    </row>
    <row r="133" spans="5:20" ht="15">
      <c r="E133" s="145"/>
      <c r="F133" s="145"/>
      <c r="G133" s="145"/>
      <c r="H133" s="145"/>
      <c r="I133" s="145"/>
      <c r="J133" s="145"/>
      <c r="K133" s="145"/>
      <c r="L133" s="145"/>
      <c r="M133" s="297"/>
      <c r="T133" s="145"/>
    </row>
    <row r="134" spans="5:20" ht="15">
      <c r="E134" s="145"/>
      <c r="F134" s="145"/>
      <c r="G134" s="145"/>
      <c r="H134" s="145"/>
      <c r="I134" s="145"/>
      <c r="J134" s="145"/>
      <c r="K134" s="145"/>
      <c r="L134" s="145"/>
      <c r="M134" s="297"/>
      <c r="T134" s="145"/>
    </row>
    <row r="135" spans="5:20" ht="15">
      <c r="E135" s="145"/>
      <c r="F135" s="145"/>
      <c r="G135" s="145"/>
      <c r="H135" s="145"/>
      <c r="I135" s="145"/>
      <c r="J135" s="145"/>
      <c r="K135" s="145"/>
      <c r="L135" s="145"/>
      <c r="M135" s="297"/>
      <c r="T135" s="145"/>
    </row>
    <row r="136" spans="5:20" ht="15">
      <c r="E136" s="145"/>
      <c r="F136" s="145"/>
      <c r="G136" s="145"/>
      <c r="H136" s="145"/>
      <c r="I136" s="145"/>
      <c r="J136" s="145"/>
      <c r="K136" s="145"/>
      <c r="L136" s="145"/>
      <c r="M136" s="297"/>
      <c r="T136" s="145"/>
    </row>
    <row r="137" spans="5:20" ht="15">
      <c r="E137" s="145"/>
      <c r="F137" s="145"/>
      <c r="G137" s="145"/>
      <c r="H137" s="145"/>
      <c r="I137" s="145"/>
      <c r="J137" s="145"/>
      <c r="K137" s="145"/>
      <c r="L137" s="145"/>
      <c r="M137" s="297"/>
      <c r="T137" s="145"/>
    </row>
    <row r="138" spans="5:20" ht="15">
      <c r="E138" s="145"/>
      <c r="F138" s="145"/>
      <c r="G138" s="145"/>
      <c r="H138" s="145"/>
      <c r="I138" s="145"/>
      <c r="J138" s="145"/>
      <c r="K138" s="145"/>
      <c r="L138" s="145"/>
      <c r="M138" s="297"/>
      <c r="T138" s="145"/>
    </row>
    <row r="139" spans="5:20" ht="15">
      <c r="E139" s="145"/>
      <c r="F139" s="145"/>
      <c r="G139" s="145"/>
      <c r="H139" s="145"/>
      <c r="I139" s="145"/>
      <c r="J139" s="145"/>
      <c r="K139" s="145"/>
      <c r="L139" s="145"/>
      <c r="M139" s="297"/>
      <c r="T139" s="145"/>
    </row>
    <row r="140" spans="5:20" ht="15">
      <c r="E140" s="145"/>
      <c r="F140" s="145"/>
      <c r="G140" s="145"/>
      <c r="H140" s="145"/>
      <c r="I140" s="145"/>
      <c r="J140" s="145"/>
      <c r="K140" s="145"/>
      <c r="L140" s="145"/>
      <c r="M140" s="297"/>
      <c r="T140" s="145"/>
    </row>
    <row r="141" spans="5:20" ht="15">
      <c r="E141" s="145"/>
      <c r="F141" s="145"/>
      <c r="G141" s="145"/>
      <c r="H141" s="145"/>
      <c r="I141" s="145"/>
      <c r="J141" s="145"/>
      <c r="K141" s="145"/>
      <c r="L141" s="145"/>
      <c r="M141" s="297"/>
      <c r="T141" s="145"/>
    </row>
    <row r="142" spans="5:20" ht="15">
      <c r="E142" s="145"/>
      <c r="F142" s="145"/>
      <c r="G142" s="145"/>
      <c r="H142" s="145"/>
      <c r="I142" s="145"/>
      <c r="J142" s="145"/>
      <c r="K142" s="145"/>
      <c r="L142" s="145"/>
      <c r="M142" s="297"/>
      <c r="T142" s="145"/>
    </row>
    <row r="143" spans="5:20" ht="15">
      <c r="E143" s="145"/>
      <c r="F143" s="145"/>
      <c r="G143" s="145"/>
      <c r="H143" s="145"/>
      <c r="I143" s="145"/>
      <c r="J143" s="145"/>
      <c r="K143" s="145"/>
      <c r="L143" s="145"/>
      <c r="M143" s="297"/>
      <c r="T143" s="145"/>
    </row>
    <row r="144" spans="5:20" ht="15">
      <c r="E144" s="145"/>
      <c r="F144" s="145"/>
      <c r="G144" s="145"/>
      <c r="H144" s="145"/>
      <c r="I144" s="145"/>
      <c r="J144" s="145"/>
      <c r="K144" s="145"/>
      <c r="L144" s="145"/>
      <c r="M144" s="297"/>
      <c r="T144" s="145"/>
    </row>
    <row r="145" spans="5:20" ht="15">
      <c r="E145" s="145"/>
      <c r="F145" s="145"/>
      <c r="G145" s="145"/>
      <c r="H145" s="145"/>
      <c r="I145" s="145"/>
      <c r="J145" s="145"/>
      <c r="K145" s="145"/>
      <c r="L145" s="145"/>
      <c r="M145" s="297"/>
      <c r="T145" s="145"/>
    </row>
    <row r="146" spans="5:20" ht="15">
      <c r="E146" s="145"/>
      <c r="F146" s="145"/>
      <c r="G146" s="145"/>
      <c r="H146" s="145"/>
      <c r="I146" s="145"/>
      <c r="J146" s="145"/>
      <c r="K146" s="145"/>
      <c r="L146" s="145"/>
      <c r="M146" s="297"/>
      <c r="T146" s="145"/>
    </row>
    <row r="147" spans="5:20" ht="15">
      <c r="E147" s="145"/>
      <c r="F147" s="145"/>
      <c r="G147" s="145"/>
      <c r="H147" s="145"/>
      <c r="I147" s="145"/>
      <c r="J147" s="145"/>
      <c r="K147" s="145"/>
      <c r="L147" s="145"/>
      <c r="M147" s="297"/>
      <c r="T147" s="145"/>
    </row>
    <row r="148" spans="5:20" ht="15">
      <c r="E148" s="145"/>
      <c r="F148" s="145"/>
      <c r="G148" s="145"/>
      <c r="H148" s="145"/>
      <c r="I148" s="145"/>
      <c r="J148" s="145"/>
      <c r="K148" s="145"/>
      <c r="L148" s="145"/>
      <c r="M148" s="297"/>
      <c r="T148" s="145"/>
    </row>
    <row r="149" spans="5:20" ht="15">
      <c r="E149" s="145"/>
      <c r="F149" s="145"/>
      <c r="G149" s="145"/>
      <c r="H149" s="145"/>
      <c r="I149" s="145"/>
      <c r="J149" s="145"/>
      <c r="K149" s="145"/>
      <c r="L149" s="145"/>
      <c r="M149" s="297"/>
      <c r="T149" s="145"/>
    </row>
    <row r="150" spans="5:20" ht="15">
      <c r="E150" s="145"/>
      <c r="F150" s="145"/>
      <c r="G150" s="145"/>
      <c r="H150" s="145"/>
      <c r="I150" s="145"/>
      <c r="J150" s="145"/>
      <c r="K150" s="145"/>
      <c r="L150" s="145"/>
      <c r="M150" s="297"/>
      <c r="T150" s="145"/>
    </row>
    <row r="151" spans="5:20" ht="15">
      <c r="E151" s="145"/>
      <c r="F151" s="145"/>
      <c r="G151" s="145"/>
      <c r="H151" s="145"/>
      <c r="I151" s="145"/>
      <c r="J151" s="145"/>
      <c r="K151" s="145"/>
      <c r="L151" s="145"/>
      <c r="M151" s="297"/>
      <c r="T151" s="145"/>
    </row>
    <row r="152" spans="5:20" ht="15">
      <c r="E152" s="145"/>
      <c r="F152" s="145"/>
      <c r="G152" s="145"/>
      <c r="H152" s="145"/>
      <c r="I152" s="145"/>
      <c r="J152" s="145"/>
      <c r="K152" s="145"/>
      <c r="L152" s="145"/>
      <c r="M152" s="297"/>
      <c r="T152" s="145"/>
    </row>
    <row r="153" spans="5:20" ht="15">
      <c r="E153" s="145"/>
      <c r="F153" s="145"/>
      <c r="G153" s="145"/>
      <c r="H153" s="145"/>
      <c r="I153" s="145"/>
      <c r="J153" s="145"/>
      <c r="K153" s="145"/>
      <c r="L153" s="145"/>
      <c r="M153" s="297"/>
      <c r="T153" s="145"/>
    </row>
    <row r="154" spans="5:20" ht="15">
      <c r="E154" s="145"/>
      <c r="F154" s="145"/>
      <c r="G154" s="145"/>
      <c r="H154" s="145"/>
      <c r="I154" s="145"/>
      <c r="J154" s="145"/>
      <c r="K154" s="145"/>
      <c r="L154" s="145"/>
      <c r="M154" s="297"/>
      <c r="T154" s="145"/>
    </row>
    <row r="155" spans="5:20" ht="15">
      <c r="E155" s="145"/>
      <c r="F155" s="145"/>
      <c r="G155" s="145"/>
      <c r="H155" s="145"/>
      <c r="I155" s="145"/>
      <c r="J155" s="145"/>
      <c r="K155" s="145"/>
      <c r="L155" s="145"/>
      <c r="M155" s="297"/>
      <c r="T155" s="145"/>
    </row>
    <row r="156" spans="5:20" ht="15">
      <c r="E156" s="145"/>
      <c r="F156" s="145"/>
      <c r="G156" s="145"/>
      <c r="H156" s="145"/>
      <c r="I156" s="145"/>
      <c r="J156" s="145"/>
      <c r="K156" s="145"/>
      <c r="L156" s="145"/>
      <c r="M156" s="297"/>
      <c r="T156" s="145"/>
    </row>
    <row r="157" spans="5:20" ht="15">
      <c r="E157" s="145"/>
      <c r="F157" s="145"/>
      <c r="G157" s="145"/>
      <c r="H157" s="145"/>
      <c r="I157" s="145"/>
      <c r="J157" s="145"/>
      <c r="K157" s="145"/>
      <c r="L157" s="145"/>
      <c r="M157" s="297"/>
      <c r="T157" s="145"/>
    </row>
    <row r="158" spans="5:20" ht="15">
      <c r="E158" s="145"/>
      <c r="F158" s="145"/>
      <c r="G158" s="145"/>
      <c r="H158" s="145"/>
      <c r="I158" s="145"/>
      <c r="J158" s="145"/>
      <c r="K158" s="145"/>
      <c r="L158" s="145"/>
      <c r="M158" s="297"/>
      <c r="T158" s="145"/>
    </row>
    <row r="159" spans="5:20" ht="15">
      <c r="E159" s="145"/>
      <c r="F159" s="145"/>
      <c r="G159" s="145"/>
      <c r="H159" s="145"/>
      <c r="I159" s="145"/>
      <c r="J159" s="145"/>
      <c r="K159" s="145"/>
      <c r="L159" s="145"/>
      <c r="M159" s="297"/>
      <c r="T159" s="145"/>
    </row>
    <row r="160" spans="5:20" ht="15">
      <c r="E160" s="145"/>
      <c r="F160" s="145"/>
      <c r="G160" s="145"/>
      <c r="H160" s="145"/>
      <c r="I160" s="145"/>
      <c r="J160" s="145"/>
      <c r="K160" s="145"/>
      <c r="L160" s="145"/>
      <c r="M160" s="297"/>
      <c r="T160" s="145"/>
    </row>
    <row r="161" spans="5:20" ht="15">
      <c r="E161" s="145"/>
      <c r="F161" s="145"/>
      <c r="G161" s="145"/>
      <c r="H161" s="145"/>
      <c r="I161" s="145"/>
      <c r="J161" s="145"/>
      <c r="K161" s="145"/>
      <c r="L161" s="145"/>
      <c r="M161" s="297"/>
      <c r="T161" s="145"/>
    </row>
    <row r="162" spans="5:20" ht="15">
      <c r="E162" s="145"/>
      <c r="F162" s="145"/>
      <c r="G162" s="145"/>
      <c r="H162" s="145"/>
      <c r="I162" s="145"/>
      <c r="J162" s="145"/>
      <c r="K162" s="145"/>
      <c r="L162" s="145"/>
      <c r="M162" s="297"/>
      <c r="T162" s="145"/>
    </row>
    <row r="163" spans="5:20" ht="15">
      <c r="E163" s="145"/>
      <c r="F163" s="145"/>
      <c r="G163" s="145"/>
      <c r="H163" s="145"/>
      <c r="I163" s="145"/>
      <c r="J163" s="145"/>
      <c r="K163" s="145"/>
      <c r="L163" s="145"/>
      <c r="M163" s="297"/>
      <c r="T163" s="145"/>
    </row>
    <row r="164" spans="5:20" ht="15">
      <c r="E164" s="145"/>
      <c r="F164" s="145"/>
      <c r="G164" s="145"/>
      <c r="H164" s="145"/>
      <c r="I164" s="145"/>
      <c r="J164" s="145"/>
      <c r="K164" s="145"/>
      <c r="L164" s="145"/>
      <c r="M164" s="297"/>
      <c r="T164" s="145"/>
    </row>
    <row r="165" spans="5:20" ht="15">
      <c r="E165" s="145"/>
      <c r="F165" s="145"/>
      <c r="G165" s="145"/>
      <c r="H165" s="145"/>
      <c r="I165" s="145"/>
      <c r="J165" s="145"/>
      <c r="K165" s="145"/>
      <c r="L165" s="145"/>
      <c r="M165" s="297"/>
      <c r="T165" s="145"/>
    </row>
    <row r="166" spans="5:20" ht="15">
      <c r="E166" s="145"/>
      <c r="F166" s="145"/>
      <c r="G166" s="145"/>
      <c r="H166" s="145"/>
      <c r="I166" s="145"/>
      <c r="J166" s="145"/>
      <c r="K166" s="145"/>
      <c r="L166" s="145"/>
      <c r="T166" s="145"/>
    </row>
    <row r="167" spans="5:20" ht="15">
      <c r="E167" s="145"/>
      <c r="F167" s="145"/>
      <c r="G167" s="145"/>
      <c r="H167" s="145"/>
      <c r="I167" s="145"/>
      <c r="J167" s="145"/>
      <c r="K167" s="145"/>
      <c r="L167" s="145"/>
      <c r="T167" s="145"/>
    </row>
    <row r="168" spans="5:20" ht="15">
      <c r="E168" s="145"/>
      <c r="F168" s="145"/>
      <c r="G168" s="145"/>
      <c r="H168" s="145"/>
      <c r="I168" s="145"/>
      <c r="J168" s="145"/>
      <c r="K168" s="145"/>
      <c r="L168" s="145"/>
      <c r="T168" s="145"/>
    </row>
    <row r="169" spans="5:20" ht="15">
      <c r="E169" s="145"/>
      <c r="F169" s="145"/>
      <c r="G169" s="145"/>
      <c r="H169" s="145"/>
      <c r="I169" s="145"/>
      <c r="J169" s="145"/>
      <c r="K169" s="145"/>
      <c r="L169" s="145"/>
      <c r="T169" s="145"/>
    </row>
    <row r="170" spans="5:20" ht="15">
      <c r="E170" s="145"/>
      <c r="F170" s="145"/>
      <c r="G170" s="145"/>
      <c r="H170" s="145"/>
      <c r="I170" s="145"/>
      <c r="J170" s="145"/>
      <c r="K170" s="145"/>
      <c r="L170" s="145"/>
      <c r="T170" s="145"/>
    </row>
    <row r="171" spans="5:20" ht="15">
      <c r="E171" s="145"/>
      <c r="F171" s="145"/>
      <c r="G171" s="145"/>
      <c r="H171" s="145"/>
      <c r="I171" s="145"/>
      <c r="J171" s="145"/>
      <c r="K171" s="145"/>
      <c r="L171" s="145"/>
      <c r="T171" s="145"/>
    </row>
    <row r="172" spans="5:20" ht="15">
      <c r="E172" s="145"/>
      <c r="F172" s="145"/>
      <c r="G172" s="145"/>
      <c r="H172" s="145"/>
      <c r="I172" s="145"/>
      <c r="J172" s="145"/>
      <c r="K172" s="145"/>
      <c r="L172" s="145"/>
      <c r="T172" s="145"/>
    </row>
    <row r="173" spans="5:20" ht="15">
      <c r="E173" s="145"/>
      <c r="F173" s="145"/>
      <c r="G173" s="145"/>
      <c r="H173" s="145"/>
      <c r="I173" s="145"/>
      <c r="J173" s="145"/>
      <c r="K173" s="145"/>
      <c r="L173" s="145"/>
      <c r="T173" s="145"/>
    </row>
    <row r="174" spans="5:20" ht="15">
      <c r="E174" s="145"/>
      <c r="F174" s="145"/>
      <c r="G174" s="145"/>
      <c r="H174" s="145"/>
      <c r="I174" s="145"/>
      <c r="J174" s="145"/>
      <c r="K174" s="145"/>
      <c r="L174" s="145"/>
      <c r="T174" s="145"/>
    </row>
  </sheetData>
  <sheetProtection/>
  <autoFilter ref="A27:V53"/>
  <mergeCells count="71">
    <mergeCell ref="I118:K118"/>
    <mergeCell ref="S11:S12"/>
    <mergeCell ref="R5:R7"/>
    <mergeCell ref="S5:S7"/>
    <mergeCell ref="B2:Q2"/>
    <mergeCell ref="B3:Q3"/>
    <mergeCell ref="B5:B8"/>
    <mergeCell ref="C5:C8"/>
    <mergeCell ref="D5:H7"/>
    <mergeCell ref="I5:K7"/>
    <mergeCell ref="R11:R12"/>
    <mergeCell ref="L5:Q5"/>
    <mergeCell ref="G11:G12"/>
    <mergeCell ref="H11:H12"/>
    <mergeCell ref="L6:L8"/>
    <mergeCell ref="M6:Q6"/>
    <mergeCell ref="M7:M8"/>
    <mergeCell ref="N7:N8"/>
    <mergeCell ref="O7:O8"/>
    <mergeCell ref="P7:Q7"/>
    <mergeCell ref="N11:N12"/>
    <mergeCell ref="O11:O12"/>
    <mergeCell ref="Q11:Q12"/>
    <mergeCell ref="I11:I12"/>
    <mergeCell ref="J11:J12"/>
    <mergeCell ref="K11:K12"/>
    <mergeCell ref="L11:L12"/>
    <mergeCell ref="M11:M12"/>
    <mergeCell ref="P11:P12"/>
    <mergeCell ref="J108:J109"/>
    <mergeCell ref="C108:C109"/>
    <mergeCell ref="D108:D109"/>
    <mergeCell ref="E108:E109"/>
    <mergeCell ref="F108:F109"/>
    <mergeCell ref="J112:J113"/>
    <mergeCell ref="C112:C113"/>
    <mergeCell ref="D112:D113"/>
    <mergeCell ref="E112:E113"/>
    <mergeCell ref="F112:F113"/>
    <mergeCell ref="C11:C12"/>
    <mergeCell ref="G112:G113"/>
    <mergeCell ref="H112:H113"/>
    <mergeCell ref="I112:I113"/>
    <mergeCell ref="G108:G109"/>
    <mergeCell ref="H108:H109"/>
    <mergeCell ref="I108:I109"/>
    <mergeCell ref="D11:D12"/>
    <mergeCell ref="E11:E12"/>
    <mergeCell ref="F11:F12"/>
    <mergeCell ref="Q112:Q113"/>
    <mergeCell ref="Q108:Q109"/>
    <mergeCell ref="P112:P113"/>
    <mergeCell ref="O108:O109"/>
    <mergeCell ref="N112:N113"/>
    <mergeCell ref="O112:O113"/>
    <mergeCell ref="P108:P109"/>
    <mergeCell ref="N108:N109"/>
    <mergeCell ref="K112:K113"/>
    <mergeCell ref="K108:K109"/>
    <mergeCell ref="L108:L109"/>
    <mergeCell ref="M108:M109"/>
    <mergeCell ref="L112:L113"/>
    <mergeCell ref="M112:M113"/>
    <mergeCell ref="K19:K20"/>
    <mergeCell ref="H19:H20"/>
    <mergeCell ref="B19:B20"/>
    <mergeCell ref="C19:C20"/>
    <mergeCell ref="E19:E20"/>
    <mergeCell ref="F19:F20"/>
    <mergeCell ref="G19:G20"/>
    <mergeCell ref="J19:J20"/>
  </mergeCells>
  <printOptions/>
  <pageMargins left="0.3937007874015748" right="0.3937007874015748" top="0.3937007874015748" bottom="0.3937007874015748" header="0.1968503937007874" footer="0.1968503937007874"/>
  <pageSetup fitToHeight="2" horizontalDpi="600" verticalDpi="600" orientation="landscape" paperSize="9" scale="51" r:id="rId1"/>
  <rowBreaks count="2" manualBreakCount="2">
    <brk id="37" min="1" max="18" man="1"/>
    <brk id="96" min="1" max="1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24"/>
  <sheetViews>
    <sheetView zoomScale="90" zoomScaleNormal="90" zoomScalePageLayoutView="0" workbookViewId="0" topLeftCell="A1">
      <selection activeCell="H16" sqref="H16"/>
    </sheetView>
  </sheetViews>
  <sheetFormatPr defaultColWidth="9.140625" defaultRowHeight="15"/>
  <cols>
    <col min="1" max="1" width="1.28515625" style="0" customWidth="1"/>
    <col min="2" max="2" width="43.00390625" style="0" customWidth="1"/>
    <col min="5" max="13" width="14.00390625" style="0" customWidth="1"/>
  </cols>
  <sheetData>
    <row r="1" ht="15">
      <c r="M1" s="3" t="s">
        <v>54</v>
      </c>
    </row>
    <row r="2" ht="15">
      <c r="B2" s="4"/>
    </row>
    <row r="3" spans="2:13" ht="15">
      <c r="B3" s="347" t="s">
        <v>55</v>
      </c>
      <c r="C3" s="347"/>
      <c r="D3" s="347"/>
      <c r="E3" s="347"/>
      <c r="F3" s="347"/>
      <c r="G3" s="347"/>
      <c r="H3" s="347"/>
      <c r="I3" s="347"/>
      <c r="J3" s="347"/>
      <c r="K3" s="347"/>
      <c r="L3" s="347"/>
      <c r="M3" s="347"/>
    </row>
    <row r="4" spans="2:13" ht="15">
      <c r="B4" s="347" t="s">
        <v>56</v>
      </c>
      <c r="C4" s="347"/>
      <c r="D4" s="347"/>
      <c r="E4" s="347"/>
      <c r="F4" s="347"/>
      <c r="G4" s="347"/>
      <c r="H4" s="347"/>
      <c r="I4" s="347"/>
      <c r="J4" s="347"/>
      <c r="K4" s="347"/>
      <c r="L4" s="347"/>
      <c r="M4" s="347"/>
    </row>
    <row r="5" spans="2:13" ht="15">
      <c r="B5" s="348" t="s">
        <v>350</v>
      </c>
      <c r="C5" s="347"/>
      <c r="D5" s="347"/>
      <c r="E5" s="347"/>
      <c r="F5" s="347"/>
      <c r="G5" s="347"/>
      <c r="H5" s="347"/>
      <c r="I5" s="347"/>
      <c r="J5" s="347"/>
      <c r="K5" s="347"/>
      <c r="L5" s="347"/>
      <c r="M5" s="347"/>
    </row>
    <row r="6" ht="15">
      <c r="B6" s="4"/>
    </row>
    <row r="7" spans="2:13" ht="30" customHeight="1">
      <c r="B7" s="345" t="s">
        <v>0</v>
      </c>
      <c r="C7" s="345" t="s">
        <v>1</v>
      </c>
      <c r="D7" s="345" t="s">
        <v>57</v>
      </c>
      <c r="E7" s="345" t="s">
        <v>58</v>
      </c>
      <c r="F7" s="345"/>
      <c r="G7" s="345"/>
      <c r="H7" s="345"/>
      <c r="I7" s="345"/>
      <c r="J7" s="345"/>
      <c r="K7" s="345"/>
      <c r="L7" s="345"/>
      <c r="M7" s="345"/>
    </row>
    <row r="8" spans="2:13" ht="15">
      <c r="B8" s="345"/>
      <c r="C8" s="345"/>
      <c r="D8" s="345"/>
      <c r="E8" s="345" t="s">
        <v>59</v>
      </c>
      <c r="F8" s="345"/>
      <c r="G8" s="345"/>
      <c r="H8" s="345" t="s">
        <v>4</v>
      </c>
      <c r="I8" s="345"/>
      <c r="J8" s="345"/>
      <c r="K8" s="345"/>
      <c r="L8" s="345"/>
      <c r="M8" s="345"/>
    </row>
    <row r="9" spans="2:13" ht="90" customHeight="1">
      <c r="B9" s="345"/>
      <c r="C9" s="345"/>
      <c r="D9" s="345"/>
      <c r="E9" s="345"/>
      <c r="F9" s="345"/>
      <c r="G9" s="345"/>
      <c r="H9" s="346" t="s">
        <v>60</v>
      </c>
      <c r="I9" s="346"/>
      <c r="J9" s="346"/>
      <c r="K9" s="346" t="s">
        <v>61</v>
      </c>
      <c r="L9" s="346"/>
      <c r="M9" s="346"/>
    </row>
    <row r="10" spans="2:13" ht="60">
      <c r="B10" s="345"/>
      <c r="C10" s="345"/>
      <c r="D10" s="345"/>
      <c r="E10" s="117" t="s">
        <v>347</v>
      </c>
      <c r="F10" s="117" t="s">
        <v>348</v>
      </c>
      <c r="G10" s="117" t="s">
        <v>349</v>
      </c>
      <c r="H10" s="117" t="str">
        <f>E10</f>
        <v>на 2022 г. очередной финансовый год</v>
      </c>
      <c r="I10" s="117" t="str">
        <f>F10</f>
        <v>на 2023 г. 1-ый год планового периода</v>
      </c>
      <c r="J10" s="117" t="str">
        <f>G10</f>
        <v>на 2024 г. 2-ой год планового периода</v>
      </c>
      <c r="K10" s="117" t="str">
        <f>E10</f>
        <v>на 2022 г. очередной финансовый год</v>
      </c>
      <c r="L10" s="117" t="str">
        <f>F10</f>
        <v>на 2023 г. 1-ый год планового периода</v>
      </c>
      <c r="M10" s="117" t="str">
        <f>G10</f>
        <v>на 2024 г. 2-ой год планового периода</v>
      </c>
    </row>
    <row r="11" spans="2:13" ht="15">
      <c r="B11" s="1">
        <v>1</v>
      </c>
      <c r="C11" s="1">
        <v>2</v>
      </c>
      <c r="D11" s="1">
        <v>3</v>
      </c>
      <c r="E11" s="1">
        <v>4</v>
      </c>
      <c r="F11" s="1">
        <v>5</v>
      </c>
      <c r="G11" s="1">
        <v>6</v>
      </c>
      <c r="H11" s="1">
        <v>7</v>
      </c>
      <c r="I11" s="1">
        <v>8</v>
      </c>
      <c r="J11" s="1">
        <v>9</v>
      </c>
      <c r="K11" s="1">
        <v>10</v>
      </c>
      <c r="L11" s="1">
        <v>11</v>
      </c>
      <c r="M11" s="1">
        <v>12</v>
      </c>
    </row>
    <row r="12" spans="2:13" ht="30">
      <c r="B12" s="2" t="s">
        <v>62</v>
      </c>
      <c r="C12" s="5">
        <v>1</v>
      </c>
      <c r="D12" s="1" t="s">
        <v>10</v>
      </c>
      <c r="E12" s="25">
        <f>E13+E15</f>
        <v>18842000</v>
      </c>
      <c r="F12" s="25">
        <f>F16</f>
        <v>19562000</v>
      </c>
      <c r="G12" s="25">
        <f>G17</f>
        <v>22197000</v>
      </c>
      <c r="H12" s="25">
        <f aca="true" t="shared" si="0" ref="H12:M12">H13+H15</f>
        <v>18842000</v>
      </c>
      <c r="I12" s="25">
        <f>I16</f>
        <v>19562000</v>
      </c>
      <c r="J12" s="25">
        <f>J17</f>
        <v>22197000</v>
      </c>
      <c r="K12" s="25">
        <f t="shared" si="0"/>
        <v>0</v>
      </c>
      <c r="L12" s="25">
        <f t="shared" si="0"/>
        <v>0</v>
      </c>
      <c r="M12" s="25">
        <f t="shared" si="0"/>
        <v>0</v>
      </c>
    </row>
    <row r="13" spans="2:13" ht="45">
      <c r="B13" s="2" t="s">
        <v>63</v>
      </c>
      <c r="C13" s="1">
        <v>1001</v>
      </c>
      <c r="D13" s="1" t="s">
        <v>10</v>
      </c>
      <c r="E13" s="25">
        <f>H13+K13</f>
        <v>0</v>
      </c>
      <c r="F13" s="25">
        <f>I13+L13</f>
        <v>0</v>
      </c>
      <c r="G13" s="25">
        <f>J13+M13</f>
        <v>0</v>
      </c>
      <c r="H13" s="25"/>
      <c r="I13" s="25"/>
      <c r="J13" s="25"/>
      <c r="K13" s="25"/>
      <c r="L13" s="25"/>
      <c r="M13" s="25"/>
    </row>
    <row r="14" spans="2:13" ht="15">
      <c r="B14" s="2"/>
      <c r="C14" s="2"/>
      <c r="D14" s="2"/>
      <c r="E14" s="25"/>
      <c r="F14" s="25"/>
      <c r="G14" s="25"/>
      <c r="H14" s="25"/>
      <c r="I14" s="25"/>
      <c r="J14" s="25"/>
      <c r="K14" s="25"/>
      <c r="L14" s="25"/>
      <c r="M14" s="25"/>
    </row>
    <row r="15" spans="2:13" ht="30">
      <c r="B15" s="2" t="s">
        <v>64</v>
      </c>
      <c r="C15" s="1">
        <v>2001</v>
      </c>
      <c r="D15" s="2">
        <v>2022</v>
      </c>
      <c r="E15" s="25">
        <f>'Таблица 2'!L86</f>
        <v>18842000</v>
      </c>
      <c r="F15" s="25">
        <f>I15+L15</f>
        <v>0</v>
      </c>
      <c r="G15" s="25">
        <f>J15+M15</f>
        <v>0</v>
      </c>
      <c r="H15" s="25">
        <f>E15</f>
        <v>18842000</v>
      </c>
      <c r="I15" s="25"/>
      <c r="J15" s="25"/>
      <c r="K15" s="25"/>
      <c r="L15" s="25"/>
      <c r="M15" s="25"/>
    </row>
    <row r="16" spans="2:13" ht="15">
      <c r="B16" s="2"/>
      <c r="C16" s="2"/>
      <c r="D16" s="2">
        <v>2023</v>
      </c>
      <c r="E16" s="25"/>
      <c r="F16" s="25">
        <f>'Таблица 2'!R86</f>
        <v>19562000</v>
      </c>
      <c r="G16" s="25"/>
      <c r="H16" s="25"/>
      <c r="I16" s="25">
        <f>F16</f>
        <v>19562000</v>
      </c>
      <c r="J16" s="25"/>
      <c r="K16" s="25"/>
      <c r="L16" s="25"/>
      <c r="M16" s="25"/>
    </row>
    <row r="17" spans="2:13" ht="15">
      <c r="B17" s="2"/>
      <c r="C17" s="2"/>
      <c r="D17" s="2">
        <v>2024</v>
      </c>
      <c r="E17" s="25"/>
      <c r="F17" s="25"/>
      <c r="G17" s="25">
        <f>'Таблица 2'!S86</f>
        <v>22197000</v>
      </c>
      <c r="H17" s="25"/>
      <c r="I17" s="25"/>
      <c r="J17" s="25">
        <f>G17</f>
        <v>22197000</v>
      </c>
      <c r="K17" s="25"/>
      <c r="L17" s="25"/>
      <c r="M17" s="25"/>
    </row>
    <row r="19" ht="15">
      <c r="B19" t="s">
        <v>274</v>
      </c>
    </row>
    <row r="20" ht="15" hidden="1">
      <c r="B20" t="s">
        <v>351</v>
      </c>
    </row>
    <row r="21" ht="15" hidden="1">
      <c r="B21" t="s">
        <v>294</v>
      </c>
    </row>
    <row r="22" ht="15" hidden="1">
      <c r="B22" t="s">
        <v>295</v>
      </c>
    </row>
    <row r="23" ht="15" hidden="1">
      <c r="B23" t="s">
        <v>297</v>
      </c>
    </row>
    <row r="24" ht="15" hidden="1">
      <c r="B24" t="s">
        <v>296</v>
      </c>
    </row>
  </sheetData>
  <sheetProtection/>
  <mergeCells count="11">
    <mergeCell ref="E8:G9"/>
    <mergeCell ref="H8:M8"/>
    <mergeCell ref="H9:J9"/>
    <mergeCell ref="K9:M9"/>
    <mergeCell ref="B3:M3"/>
    <mergeCell ref="B4:M4"/>
    <mergeCell ref="B5:M5"/>
    <mergeCell ref="B7:B10"/>
    <mergeCell ref="C7:C10"/>
    <mergeCell ref="D7:D10"/>
    <mergeCell ref="E7:M7"/>
  </mergeCells>
  <printOptions/>
  <pageMargins left="0.3937007874015748" right="0.3937007874015748" top="0.3937007874015748" bottom="0.3937007874015748" header="0.1968503937007874" footer="0.1968503937007874"/>
  <pageSetup fitToHeight="1" fitToWidth="1"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29"/>
  <sheetViews>
    <sheetView zoomScalePageLayoutView="0" workbookViewId="0" topLeftCell="B1">
      <selection activeCell="D35" sqref="D35"/>
    </sheetView>
  </sheetViews>
  <sheetFormatPr defaultColWidth="9.140625" defaultRowHeight="15"/>
  <cols>
    <col min="1" max="1" width="9.140625" style="0" hidden="1" customWidth="1"/>
    <col min="2" max="2" width="64.28125" style="0" customWidth="1"/>
    <col min="3" max="3" width="21.57421875" style="0" customWidth="1"/>
    <col min="4" max="4" width="29.140625" style="0" customWidth="1"/>
  </cols>
  <sheetData>
    <row r="1" ht="15">
      <c r="D1" s="8" t="s">
        <v>68</v>
      </c>
    </row>
    <row r="2" spans="2:4" ht="34.5" customHeight="1">
      <c r="B2" s="349" t="s">
        <v>78</v>
      </c>
      <c r="C2" s="349"/>
      <c r="D2" s="349"/>
    </row>
    <row r="3" spans="2:4" ht="15">
      <c r="B3" s="349" t="s">
        <v>276</v>
      </c>
      <c r="C3" s="349"/>
      <c r="D3" s="349"/>
    </row>
    <row r="4" spans="2:4" ht="15">
      <c r="B4" s="350" t="s">
        <v>79</v>
      </c>
      <c r="C4" s="350"/>
      <c r="D4" s="350"/>
    </row>
    <row r="6" spans="2:4" ht="45">
      <c r="B6" s="1" t="s">
        <v>0</v>
      </c>
      <c r="C6" s="1" t="s">
        <v>1</v>
      </c>
      <c r="D6" s="1" t="s">
        <v>69</v>
      </c>
    </row>
    <row r="7" spans="2:4" ht="15">
      <c r="B7" s="1">
        <v>1</v>
      </c>
      <c r="C7" s="1">
        <v>2</v>
      </c>
      <c r="D7" s="1">
        <v>3</v>
      </c>
    </row>
    <row r="8" spans="2:4" ht="15">
      <c r="B8" s="2" t="s">
        <v>31</v>
      </c>
      <c r="C8" s="6">
        <v>10</v>
      </c>
      <c r="D8" s="116">
        <v>0</v>
      </c>
    </row>
    <row r="9" spans="2:4" ht="15">
      <c r="B9" s="2" t="s">
        <v>32</v>
      </c>
      <c r="C9" s="6">
        <v>20</v>
      </c>
      <c r="D9" s="116"/>
    </row>
    <row r="10" spans="2:4" ht="15">
      <c r="B10" s="2" t="s">
        <v>70</v>
      </c>
      <c r="C10" s="6">
        <v>30</v>
      </c>
      <c r="D10" s="116">
        <v>0</v>
      </c>
    </row>
    <row r="11" spans="2:4" ht="15">
      <c r="B11" s="2"/>
      <c r="C11" s="7"/>
      <c r="D11" s="116"/>
    </row>
    <row r="12" spans="2:4" ht="15">
      <c r="B12" s="2" t="s">
        <v>71</v>
      </c>
      <c r="C12" s="6">
        <v>40</v>
      </c>
      <c r="D12" s="116">
        <v>0</v>
      </c>
    </row>
    <row r="13" spans="2:4" ht="15">
      <c r="B13" s="2"/>
      <c r="C13" s="7"/>
      <c r="D13" s="116"/>
    </row>
    <row r="14" spans="2:4" ht="15">
      <c r="B14" s="122"/>
      <c r="C14" s="123"/>
      <c r="D14" s="124"/>
    </row>
    <row r="15" spans="2:4" ht="15">
      <c r="B15" s="122"/>
      <c r="C15" s="123"/>
      <c r="D15" s="3" t="s">
        <v>72</v>
      </c>
    </row>
    <row r="16" spans="2:4" ht="15">
      <c r="B16" s="122"/>
      <c r="C16" s="123"/>
      <c r="D16" s="3"/>
    </row>
    <row r="17" spans="2:4" ht="15">
      <c r="B17" s="347" t="s">
        <v>73</v>
      </c>
      <c r="C17" s="347"/>
      <c r="D17" s="347"/>
    </row>
    <row r="18" spans="2:4" ht="15">
      <c r="B18" s="122"/>
      <c r="C18" s="123"/>
      <c r="D18" s="3"/>
    </row>
    <row r="19" spans="2:4" ht="15">
      <c r="B19" s="1" t="s">
        <v>0</v>
      </c>
      <c r="C19" s="1" t="s">
        <v>1</v>
      </c>
      <c r="D19" s="1" t="s">
        <v>74</v>
      </c>
    </row>
    <row r="20" spans="2:4" ht="15">
      <c r="B20" s="1">
        <v>1</v>
      </c>
      <c r="C20" s="1">
        <v>2</v>
      </c>
      <c r="D20" s="1">
        <v>3</v>
      </c>
    </row>
    <row r="21" spans="2:4" ht="15">
      <c r="B21" s="2" t="s">
        <v>75</v>
      </c>
      <c r="C21" s="6">
        <v>10</v>
      </c>
      <c r="D21" s="2"/>
    </row>
    <row r="22" spans="2:4" ht="45">
      <c r="B22" s="9" t="s">
        <v>76</v>
      </c>
      <c r="C22" s="6">
        <v>20</v>
      </c>
      <c r="D22" s="2"/>
    </row>
    <row r="23" spans="2:4" ht="15">
      <c r="B23" s="2" t="s">
        <v>77</v>
      </c>
      <c r="C23" s="6">
        <v>30</v>
      </c>
      <c r="D23" s="2"/>
    </row>
    <row r="25" spans="2:4" ht="30">
      <c r="B25" t="s">
        <v>244</v>
      </c>
      <c r="C25" s="26" t="s">
        <v>245</v>
      </c>
      <c r="D25" t="s">
        <v>247</v>
      </c>
    </row>
    <row r="27" ht="15">
      <c r="B27" t="s">
        <v>318</v>
      </c>
    </row>
    <row r="28" spans="2:3" ht="15">
      <c r="B28" t="s">
        <v>138</v>
      </c>
      <c r="C28" t="s">
        <v>139</v>
      </c>
    </row>
    <row r="29" spans="2:4" ht="15">
      <c r="B29" t="s">
        <v>317</v>
      </c>
      <c r="D29" t="s">
        <v>264</v>
      </c>
    </row>
  </sheetData>
  <sheetProtection/>
  <mergeCells count="4">
    <mergeCell ref="B2:D2"/>
    <mergeCell ref="B3:D3"/>
    <mergeCell ref="B4:D4"/>
    <mergeCell ref="B17:D17"/>
  </mergeCells>
  <printOptions/>
  <pageMargins left="0.3937007874015748" right="0.3937007874015748" top="0.3937007874015748" bottom="0.3937007874015748" header="0.1968503937007874" footer="0.1968503937007874"/>
  <pageSetup fitToHeight="1" fitToWidth="1" horizontalDpi="600" verticalDpi="600" orientation="portrait" paperSize="9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9"/>
  <sheetViews>
    <sheetView zoomScalePageLayoutView="0" workbookViewId="0" topLeftCell="A1">
      <selection activeCell="B5" sqref="B5:D9"/>
    </sheetView>
  </sheetViews>
  <sheetFormatPr defaultColWidth="9.140625" defaultRowHeight="15"/>
  <cols>
    <col min="1" max="1" width="3.421875" style="0" customWidth="1"/>
    <col min="2" max="2" width="61.140625" style="0" customWidth="1"/>
    <col min="3" max="3" width="15.57421875" style="0" customWidth="1"/>
    <col min="4" max="4" width="27.7109375" style="0" customWidth="1"/>
  </cols>
  <sheetData>
    <row r="1" ht="15">
      <c r="D1" s="3" t="s">
        <v>72</v>
      </c>
    </row>
    <row r="2" ht="15">
      <c r="B2" s="4"/>
    </row>
    <row r="3" spans="2:4" ht="15">
      <c r="B3" s="347" t="s">
        <v>73</v>
      </c>
      <c r="C3" s="347"/>
      <c r="D3" s="347"/>
    </row>
    <row r="4" ht="15">
      <c r="B4" s="4"/>
    </row>
    <row r="5" spans="2:4" ht="15">
      <c r="B5" s="1" t="s">
        <v>0</v>
      </c>
      <c r="C5" s="1" t="s">
        <v>1</v>
      </c>
      <c r="D5" s="1" t="s">
        <v>74</v>
      </c>
    </row>
    <row r="6" spans="2:4" ht="15">
      <c r="B6" s="1">
        <v>1</v>
      </c>
      <c r="C6" s="1">
        <v>2</v>
      </c>
      <c r="D6" s="1">
        <v>3</v>
      </c>
    </row>
    <row r="7" spans="2:4" ht="15">
      <c r="B7" s="2" t="s">
        <v>75</v>
      </c>
      <c r="C7" s="6">
        <v>10</v>
      </c>
      <c r="D7" s="2"/>
    </row>
    <row r="8" spans="2:4" ht="60">
      <c r="B8" s="9" t="s">
        <v>76</v>
      </c>
      <c r="C8" s="6">
        <v>20</v>
      </c>
      <c r="D8" s="2"/>
    </row>
    <row r="9" spans="2:4" ht="30">
      <c r="B9" s="2" t="s">
        <v>77</v>
      </c>
      <c r="C9" s="6">
        <v>30</v>
      </c>
      <c r="D9" s="2"/>
    </row>
  </sheetData>
  <sheetProtection/>
  <mergeCells count="1">
    <mergeCell ref="B3:D3"/>
  </mergeCells>
  <printOptions/>
  <pageMargins left="0.3937007874015748" right="0.3937007874015748" top="0.3937007874015748" bottom="0.3937007874015748" header="0.1968503937007874" footer="0.1968503937007874"/>
  <pageSetup fitToHeight="1" fitToWidth="1" horizontalDpi="600" verticalDpi="600" orientation="portrait" paperSize="9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K75"/>
  <sheetViews>
    <sheetView zoomScalePageLayoutView="0" workbookViewId="0" topLeftCell="A1">
      <selection activeCell="FW18" sqref="FW18"/>
    </sheetView>
  </sheetViews>
  <sheetFormatPr defaultColWidth="0.85546875" defaultRowHeight="15"/>
  <cols>
    <col min="1" max="12" width="0.85546875" style="53" customWidth="1"/>
    <col min="13" max="13" width="1.57421875" style="53" customWidth="1"/>
    <col min="14" max="28" width="0.85546875" style="53" customWidth="1"/>
    <col min="29" max="29" width="6.28125" style="53" customWidth="1"/>
    <col min="30" max="30" width="10.00390625" style="53" customWidth="1"/>
    <col min="31" max="87" width="0.85546875" style="53" customWidth="1"/>
    <col min="88" max="88" width="0.71875" style="53" customWidth="1"/>
    <col min="89" max="89" width="0.85546875" style="53" hidden="1" customWidth="1"/>
    <col min="90" max="90" width="0.42578125" style="53" hidden="1" customWidth="1"/>
    <col min="91" max="91" width="0.85546875" style="53" hidden="1" customWidth="1"/>
    <col min="92" max="101" width="0.85546875" style="53" customWidth="1"/>
    <col min="102" max="102" width="1.7109375" style="53" customWidth="1"/>
    <col min="103" max="104" width="0.85546875" style="53" customWidth="1"/>
    <col min="105" max="106" width="1.7109375" style="53" customWidth="1"/>
    <col min="107" max="140" width="0.85546875" style="53" customWidth="1"/>
    <col min="141" max="141" width="0.5625" style="53" customWidth="1"/>
    <col min="142" max="142" width="0.5625" style="53" hidden="1" customWidth="1"/>
    <col min="143" max="143" width="0.85546875" style="53" hidden="1" customWidth="1"/>
    <col min="144" max="144" width="1.28515625" style="53" customWidth="1"/>
    <col min="145" max="167" width="0.85546875" style="53" customWidth="1"/>
    <col min="168" max="16384" width="0.85546875" style="53" customWidth="1"/>
  </cols>
  <sheetData>
    <row r="1" s="29" customFormat="1" ht="9" customHeight="1">
      <c r="CS1" s="29" t="s">
        <v>143</v>
      </c>
    </row>
    <row r="2" s="29" customFormat="1" ht="9" customHeight="1">
      <c r="CS2" s="29" t="s">
        <v>144</v>
      </c>
    </row>
    <row r="3" s="29" customFormat="1" ht="3" customHeight="1"/>
    <row r="4" s="30" customFormat="1" ht="9" customHeight="1"/>
    <row r="5" s="29" customFormat="1" ht="6" customHeight="1"/>
    <row r="6" spans="68:167" s="31" customFormat="1" ht="10.5" customHeight="1">
      <c r="BP6" s="505" t="s">
        <v>145</v>
      </c>
      <c r="BQ6" s="505"/>
      <c r="BR6" s="505"/>
      <c r="BS6" s="505"/>
      <c r="BT6" s="505"/>
      <c r="BU6" s="505"/>
      <c r="BV6" s="505"/>
      <c r="BW6" s="505"/>
      <c r="BX6" s="505"/>
      <c r="BY6" s="505"/>
      <c r="BZ6" s="505"/>
      <c r="CA6" s="505"/>
      <c r="CB6" s="505"/>
      <c r="CC6" s="505"/>
      <c r="CD6" s="505"/>
      <c r="CE6" s="505"/>
      <c r="CF6" s="505"/>
      <c r="CG6" s="505"/>
      <c r="CH6" s="505"/>
      <c r="CI6" s="505"/>
      <c r="CJ6" s="505"/>
      <c r="CK6" s="505"/>
      <c r="CL6" s="505"/>
      <c r="CM6" s="505"/>
      <c r="CN6" s="505"/>
      <c r="CO6" s="505"/>
      <c r="CP6" s="505"/>
      <c r="CQ6" s="505"/>
      <c r="CR6" s="505"/>
      <c r="CS6" s="505"/>
      <c r="CT6" s="505"/>
      <c r="CU6" s="505"/>
      <c r="CV6" s="505"/>
      <c r="CW6" s="505"/>
      <c r="CX6" s="505"/>
      <c r="CY6" s="505"/>
      <c r="CZ6" s="505"/>
      <c r="DA6" s="505"/>
      <c r="DB6" s="505"/>
      <c r="DC6" s="505"/>
      <c r="DD6" s="505"/>
      <c r="DE6" s="505"/>
      <c r="DF6" s="505"/>
      <c r="DG6" s="505"/>
      <c r="DH6" s="505"/>
      <c r="DI6" s="505"/>
      <c r="DJ6" s="505"/>
      <c r="DK6" s="505"/>
      <c r="DL6" s="505"/>
      <c r="DM6" s="505"/>
      <c r="DN6" s="505"/>
      <c r="DO6" s="505"/>
      <c r="DP6" s="505"/>
      <c r="DQ6" s="505"/>
      <c r="DR6" s="505"/>
      <c r="DS6" s="505"/>
      <c r="DT6" s="505"/>
      <c r="DU6" s="505"/>
      <c r="DV6" s="505"/>
      <c r="DW6" s="505"/>
      <c r="DX6" s="505"/>
      <c r="DY6" s="505"/>
      <c r="DZ6" s="505"/>
      <c r="EA6" s="505"/>
      <c r="EB6" s="505"/>
      <c r="EC6" s="505"/>
      <c r="ED6" s="505"/>
      <c r="EE6" s="505"/>
      <c r="EF6" s="505"/>
      <c r="EG6" s="505"/>
      <c r="EH6" s="505"/>
      <c r="EI6" s="505"/>
      <c r="EJ6" s="505"/>
      <c r="EK6" s="505"/>
      <c r="EL6" s="505"/>
      <c r="EM6" s="505"/>
      <c r="EN6" s="505"/>
      <c r="EO6" s="505"/>
      <c r="EP6" s="505"/>
      <c r="EQ6" s="505"/>
      <c r="ER6" s="505"/>
      <c r="ES6" s="505"/>
      <c r="ET6" s="505"/>
      <c r="EU6" s="505"/>
      <c r="EV6" s="505"/>
      <c r="EW6" s="505"/>
      <c r="EX6" s="505"/>
      <c r="EY6" s="505"/>
      <c r="EZ6" s="505"/>
      <c r="FA6" s="505"/>
      <c r="FB6" s="505"/>
      <c r="FC6" s="505"/>
      <c r="FD6" s="505"/>
      <c r="FE6" s="505"/>
      <c r="FF6" s="505"/>
      <c r="FG6" s="505"/>
      <c r="FH6" s="505"/>
      <c r="FI6" s="505"/>
      <c r="FJ6" s="505"/>
      <c r="FK6" s="505"/>
    </row>
    <row r="7" spans="68:167" s="31" customFormat="1" ht="10.5" customHeight="1">
      <c r="BP7" s="492" t="s">
        <v>323</v>
      </c>
      <c r="BQ7" s="492"/>
      <c r="BR7" s="492"/>
      <c r="BS7" s="492"/>
      <c r="BT7" s="492"/>
      <c r="BU7" s="492"/>
      <c r="BV7" s="492"/>
      <c r="BW7" s="492"/>
      <c r="BX7" s="492"/>
      <c r="BY7" s="492"/>
      <c r="BZ7" s="492"/>
      <c r="CA7" s="492"/>
      <c r="CB7" s="492"/>
      <c r="CC7" s="492"/>
      <c r="CD7" s="492"/>
      <c r="CE7" s="492"/>
      <c r="CF7" s="492"/>
      <c r="CG7" s="492"/>
      <c r="CH7" s="492"/>
      <c r="CI7" s="492"/>
      <c r="CJ7" s="492"/>
      <c r="CK7" s="492"/>
      <c r="CL7" s="492"/>
      <c r="CM7" s="492"/>
      <c r="CN7" s="492"/>
      <c r="CO7" s="492"/>
      <c r="CP7" s="492"/>
      <c r="CQ7" s="492"/>
      <c r="CR7" s="492"/>
      <c r="CS7" s="492"/>
      <c r="CT7" s="492"/>
      <c r="CU7" s="492"/>
      <c r="CV7" s="492"/>
      <c r="CW7" s="492"/>
      <c r="CX7" s="492"/>
      <c r="CY7" s="492"/>
      <c r="CZ7" s="492"/>
      <c r="DA7" s="492"/>
      <c r="DB7" s="492"/>
      <c r="DC7" s="492"/>
      <c r="DD7" s="492"/>
      <c r="DE7" s="492"/>
      <c r="DF7" s="492"/>
      <c r="DG7" s="492"/>
      <c r="DH7" s="492"/>
      <c r="DI7" s="492"/>
      <c r="DJ7" s="492"/>
      <c r="DK7" s="492"/>
      <c r="DL7" s="492"/>
      <c r="DM7" s="492"/>
      <c r="DN7" s="492"/>
      <c r="DO7" s="492"/>
      <c r="DP7" s="492"/>
      <c r="DQ7" s="492"/>
      <c r="DR7" s="492"/>
      <c r="DS7" s="492"/>
      <c r="DT7" s="492"/>
      <c r="DU7" s="492"/>
      <c r="DV7" s="492"/>
      <c r="DW7" s="492"/>
      <c r="DX7" s="492"/>
      <c r="DY7" s="492"/>
      <c r="DZ7" s="492"/>
      <c r="EA7" s="492"/>
      <c r="EB7" s="492"/>
      <c r="EC7" s="492"/>
      <c r="ED7" s="492"/>
      <c r="EE7" s="492"/>
      <c r="EF7" s="492"/>
      <c r="EG7" s="492"/>
      <c r="EH7" s="492"/>
      <c r="EI7" s="492"/>
      <c r="EJ7" s="492"/>
      <c r="EK7" s="492"/>
      <c r="EL7" s="492"/>
      <c r="EM7" s="492"/>
      <c r="EN7" s="492"/>
      <c r="EO7" s="492"/>
      <c r="EP7" s="492"/>
      <c r="EQ7" s="492"/>
      <c r="ER7" s="492"/>
      <c r="ES7" s="492"/>
      <c r="ET7" s="492"/>
      <c r="EU7" s="492"/>
      <c r="EV7" s="492"/>
      <c r="EW7" s="492"/>
      <c r="EX7" s="492"/>
      <c r="EY7" s="492"/>
      <c r="EZ7" s="492"/>
      <c r="FA7" s="492"/>
      <c r="FB7" s="492"/>
      <c r="FC7" s="492"/>
      <c r="FD7" s="492"/>
      <c r="FE7" s="492"/>
      <c r="FF7" s="492"/>
      <c r="FG7" s="492"/>
      <c r="FH7" s="492"/>
      <c r="FI7" s="492"/>
      <c r="FJ7" s="492"/>
      <c r="FK7" s="492"/>
    </row>
    <row r="8" spans="68:167" s="29" customFormat="1" ht="9.75" customHeight="1">
      <c r="BP8" s="470" t="s">
        <v>146</v>
      </c>
      <c r="BQ8" s="470"/>
      <c r="BR8" s="470"/>
      <c r="BS8" s="470"/>
      <c r="BT8" s="470"/>
      <c r="BU8" s="470"/>
      <c r="BV8" s="470"/>
      <c r="BW8" s="470"/>
      <c r="BX8" s="470"/>
      <c r="BY8" s="470"/>
      <c r="BZ8" s="470"/>
      <c r="CA8" s="470"/>
      <c r="CB8" s="470"/>
      <c r="CC8" s="470"/>
      <c r="CD8" s="470"/>
      <c r="CE8" s="470"/>
      <c r="CF8" s="470"/>
      <c r="CG8" s="470"/>
      <c r="CH8" s="470"/>
      <c r="CI8" s="470"/>
      <c r="CJ8" s="470"/>
      <c r="CK8" s="470"/>
      <c r="CL8" s="470"/>
      <c r="CM8" s="470"/>
      <c r="CN8" s="470"/>
      <c r="CO8" s="470"/>
      <c r="CP8" s="470"/>
      <c r="CQ8" s="470"/>
      <c r="CR8" s="470"/>
      <c r="CS8" s="470"/>
      <c r="CT8" s="470"/>
      <c r="CU8" s="470"/>
      <c r="CV8" s="470"/>
      <c r="CW8" s="470"/>
      <c r="CX8" s="470"/>
      <c r="CY8" s="470"/>
      <c r="CZ8" s="470"/>
      <c r="DA8" s="470"/>
      <c r="DB8" s="470"/>
      <c r="DC8" s="470"/>
      <c r="DD8" s="470"/>
      <c r="DE8" s="470"/>
      <c r="DF8" s="470"/>
      <c r="DG8" s="470"/>
      <c r="DH8" s="470"/>
      <c r="DI8" s="470"/>
      <c r="DJ8" s="470"/>
      <c r="DK8" s="470"/>
      <c r="DL8" s="470"/>
      <c r="DM8" s="470"/>
      <c r="DN8" s="470"/>
      <c r="DO8" s="470"/>
      <c r="DP8" s="470"/>
      <c r="DQ8" s="470"/>
      <c r="DR8" s="470"/>
      <c r="DS8" s="470"/>
      <c r="DT8" s="470"/>
      <c r="DU8" s="470"/>
      <c r="DV8" s="470"/>
      <c r="DW8" s="470"/>
      <c r="DX8" s="470"/>
      <c r="DY8" s="470"/>
      <c r="DZ8" s="470"/>
      <c r="EA8" s="470"/>
      <c r="EB8" s="470"/>
      <c r="EC8" s="470"/>
      <c r="ED8" s="470"/>
      <c r="EE8" s="470"/>
      <c r="EF8" s="470"/>
      <c r="EG8" s="470"/>
      <c r="EH8" s="470"/>
      <c r="EI8" s="470"/>
      <c r="EJ8" s="470"/>
      <c r="EK8" s="470"/>
      <c r="EL8" s="470"/>
      <c r="EM8" s="470"/>
      <c r="EN8" s="470"/>
      <c r="EO8" s="470"/>
      <c r="EP8" s="470"/>
      <c r="EQ8" s="470"/>
      <c r="ER8" s="470"/>
      <c r="ES8" s="470"/>
      <c r="ET8" s="470"/>
      <c r="EU8" s="470"/>
      <c r="EV8" s="470"/>
      <c r="EW8" s="470"/>
      <c r="EX8" s="470"/>
      <c r="EY8" s="470"/>
      <c r="EZ8" s="470"/>
      <c r="FA8" s="470"/>
      <c r="FB8" s="470"/>
      <c r="FC8" s="470"/>
      <c r="FD8" s="470"/>
      <c r="FE8" s="470"/>
      <c r="FF8" s="470"/>
      <c r="FG8" s="470"/>
      <c r="FH8" s="470"/>
      <c r="FI8" s="470"/>
      <c r="FJ8" s="470"/>
      <c r="FK8" s="470"/>
    </row>
    <row r="9" spans="68:167" s="31" customFormat="1" ht="10.5" customHeight="1">
      <c r="BP9" s="492" t="s">
        <v>324</v>
      </c>
      <c r="BQ9" s="492"/>
      <c r="BR9" s="492"/>
      <c r="BS9" s="492"/>
      <c r="BT9" s="492"/>
      <c r="BU9" s="492"/>
      <c r="BV9" s="492"/>
      <c r="BW9" s="492"/>
      <c r="BX9" s="492"/>
      <c r="BY9" s="492"/>
      <c r="BZ9" s="492"/>
      <c r="CA9" s="492"/>
      <c r="CB9" s="492"/>
      <c r="CC9" s="492"/>
      <c r="CD9" s="492"/>
      <c r="CE9" s="492"/>
      <c r="CF9" s="492"/>
      <c r="CG9" s="492"/>
      <c r="CH9" s="492"/>
      <c r="CI9" s="492"/>
      <c r="CJ9" s="492"/>
      <c r="CK9" s="492"/>
      <c r="CL9" s="492"/>
      <c r="CM9" s="492"/>
      <c r="CN9" s="492"/>
      <c r="CO9" s="492"/>
      <c r="CP9" s="492"/>
      <c r="CQ9" s="492"/>
      <c r="CR9" s="492"/>
      <c r="CS9" s="492"/>
      <c r="CT9" s="492"/>
      <c r="CU9" s="492"/>
      <c r="CV9" s="492"/>
      <c r="CW9" s="492"/>
      <c r="CX9" s="492"/>
      <c r="CY9" s="492"/>
      <c r="CZ9" s="492"/>
      <c r="DA9" s="492"/>
      <c r="DB9" s="492"/>
      <c r="DC9" s="492"/>
      <c r="DD9" s="492"/>
      <c r="DE9" s="492"/>
      <c r="DF9" s="492"/>
      <c r="DG9" s="492"/>
      <c r="DH9" s="492"/>
      <c r="DI9" s="492"/>
      <c r="DJ9" s="492"/>
      <c r="DK9" s="492"/>
      <c r="DL9" s="492"/>
      <c r="DM9" s="492"/>
      <c r="DN9" s="492"/>
      <c r="DO9" s="492"/>
      <c r="DP9" s="492"/>
      <c r="DQ9" s="492"/>
      <c r="DR9" s="492"/>
      <c r="DS9" s="492"/>
      <c r="DT9" s="492"/>
      <c r="DU9" s="492"/>
      <c r="DV9" s="492"/>
      <c r="DW9" s="492"/>
      <c r="DX9" s="492"/>
      <c r="DY9" s="492"/>
      <c r="DZ9" s="492"/>
      <c r="EA9" s="492"/>
      <c r="EB9" s="492"/>
      <c r="EC9" s="492"/>
      <c r="ED9" s="492"/>
      <c r="EE9" s="492"/>
      <c r="EF9" s="492"/>
      <c r="EG9" s="492"/>
      <c r="EH9" s="492"/>
      <c r="EI9" s="492"/>
      <c r="EJ9" s="492"/>
      <c r="EK9" s="492"/>
      <c r="EL9" s="492"/>
      <c r="EM9" s="492"/>
      <c r="EN9" s="492"/>
      <c r="EO9" s="492"/>
      <c r="EP9" s="492"/>
      <c r="EQ9" s="492"/>
      <c r="ER9" s="492"/>
      <c r="ES9" s="492"/>
      <c r="ET9" s="492"/>
      <c r="EU9" s="492"/>
      <c r="EV9" s="492"/>
      <c r="EW9" s="492"/>
      <c r="EX9" s="492"/>
      <c r="EY9" s="492"/>
      <c r="EZ9" s="492"/>
      <c r="FA9" s="492"/>
      <c r="FB9" s="492"/>
      <c r="FC9" s="492"/>
      <c r="FD9" s="492"/>
      <c r="FE9" s="492"/>
      <c r="FF9" s="492"/>
      <c r="FG9" s="492"/>
      <c r="FH9" s="492"/>
      <c r="FI9" s="492"/>
      <c r="FJ9" s="492"/>
      <c r="FK9" s="492"/>
    </row>
    <row r="10" spans="68:167" s="29" customFormat="1" ht="9.75" customHeight="1">
      <c r="BP10" s="470" t="s">
        <v>147</v>
      </c>
      <c r="BQ10" s="470"/>
      <c r="BR10" s="470"/>
      <c r="BS10" s="470"/>
      <c r="BT10" s="470"/>
      <c r="BU10" s="470"/>
      <c r="BV10" s="470"/>
      <c r="BW10" s="470"/>
      <c r="BX10" s="470"/>
      <c r="BY10" s="470"/>
      <c r="BZ10" s="470"/>
      <c r="CA10" s="470"/>
      <c r="CB10" s="470"/>
      <c r="CC10" s="470"/>
      <c r="CD10" s="470"/>
      <c r="CE10" s="470"/>
      <c r="CF10" s="470"/>
      <c r="CG10" s="470"/>
      <c r="CH10" s="470"/>
      <c r="CI10" s="470"/>
      <c r="CJ10" s="470"/>
      <c r="CK10" s="470"/>
      <c r="CL10" s="470"/>
      <c r="CM10" s="470"/>
      <c r="CN10" s="470"/>
      <c r="CO10" s="470"/>
      <c r="CP10" s="470"/>
      <c r="CQ10" s="470"/>
      <c r="CR10" s="470"/>
      <c r="CS10" s="470"/>
      <c r="CT10" s="470"/>
      <c r="CU10" s="470"/>
      <c r="CV10" s="470"/>
      <c r="CW10" s="470"/>
      <c r="CX10" s="470"/>
      <c r="CY10" s="470"/>
      <c r="CZ10" s="470"/>
      <c r="DA10" s="470"/>
      <c r="DB10" s="470"/>
      <c r="DC10" s="470"/>
      <c r="DD10" s="470"/>
      <c r="DE10" s="470"/>
      <c r="DF10" s="470"/>
      <c r="DG10" s="470"/>
      <c r="DH10" s="470"/>
      <c r="DI10" s="470"/>
      <c r="DJ10" s="470"/>
      <c r="DK10" s="470"/>
      <c r="DL10" s="470"/>
      <c r="DM10" s="470"/>
      <c r="DN10" s="470"/>
      <c r="DO10" s="470"/>
      <c r="DP10" s="470"/>
      <c r="DQ10" s="470"/>
      <c r="DR10" s="470"/>
      <c r="DS10" s="470"/>
      <c r="DT10" s="470"/>
      <c r="DU10" s="470"/>
      <c r="DV10" s="470"/>
      <c r="DW10" s="470"/>
      <c r="DX10" s="470"/>
      <c r="DY10" s="470"/>
      <c r="DZ10" s="470"/>
      <c r="EA10" s="470"/>
      <c r="EB10" s="470"/>
      <c r="EC10" s="470"/>
      <c r="ED10" s="470"/>
      <c r="EE10" s="470"/>
      <c r="EF10" s="470"/>
      <c r="EG10" s="470"/>
      <c r="EH10" s="470"/>
      <c r="EI10" s="470"/>
      <c r="EJ10" s="470"/>
      <c r="EK10" s="470"/>
      <c r="EL10" s="470"/>
      <c r="EM10" s="470"/>
      <c r="EN10" s="470"/>
      <c r="EO10" s="470"/>
      <c r="EP10" s="470"/>
      <c r="EQ10" s="470"/>
      <c r="ER10" s="470"/>
      <c r="ES10" s="470"/>
      <c r="ET10" s="470"/>
      <c r="EU10" s="470"/>
      <c r="EV10" s="470"/>
      <c r="EW10" s="470"/>
      <c r="EX10" s="470"/>
      <c r="EY10" s="470"/>
      <c r="EZ10" s="470"/>
      <c r="FA10" s="470"/>
      <c r="FB10" s="470"/>
      <c r="FC10" s="470"/>
      <c r="FD10" s="470"/>
      <c r="FE10" s="470"/>
      <c r="FF10" s="470"/>
      <c r="FG10" s="470"/>
      <c r="FH10" s="470"/>
      <c r="FI10" s="470"/>
      <c r="FJ10" s="470"/>
      <c r="FK10" s="470"/>
    </row>
    <row r="11" spans="68:167" s="31" customFormat="1" ht="10.5" customHeight="1">
      <c r="BP11" s="492"/>
      <c r="BQ11" s="492"/>
      <c r="BR11" s="492"/>
      <c r="BS11" s="492"/>
      <c r="BT11" s="492"/>
      <c r="BU11" s="492"/>
      <c r="BV11" s="492"/>
      <c r="BW11" s="492"/>
      <c r="BX11" s="492"/>
      <c r="BY11" s="492"/>
      <c r="BZ11" s="492"/>
      <c r="CA11" s="492"/>
      <c r="CB11" s="492"/>
      <c r="CC11" s="492"/>
      <c r="CD11" s="492"/>
      <c r="CE11" s="492"/>
      <c r="CF11" s="492"/>
      <c r="CG11" s="492"/>
      <c r="CH11" s="492"/>
      <c r="CI11" s="492"/>
      <c r="CJ11" s="492"/>
      <c r="CK11" s="492"/>
      <c r="CL11" s="32"/>
      <c r="CM11" s="32"/>
      <c r="DT11" s="32"/>
      <c r="DU11" s="32"/>
      <c r="DV11" s="32"/>
      <c r="DW11" s="32"/>
      <c r="DX11" s="32"/>
      <c r="DY11" s="492" t="str">
        <f>'Тектовая часть'!C4</f>
        <v>Усова Е.А.</v>
      </c>
      <c r="DZ11" s="492"/>
      <c r="EA11" s="492"/>
      <c r="EB11" s="492"/>
      <c r="EC11" s="492"/>
      <c r="ED11" s="492"/>
      <c r="EE11" s="492"/>
      <c r="EF11" s="492"/>
      <c r="EG11" s="492"/>
      <c r="EH11" s="492"/>
      <c r="EI11" s="492"/>
      <c r="EJ11" s="492"/>
      <c r="EK11" s="492"/>
      <c r="EL11" s="492"/>
      <c r="EM11" s="492"/>
      <c r="EN11" s="492"/>
      <c r="EO11" s="492"/>
      <c r="EP11" s="492"/>
      <c r="EQ11" s="492"/>
      <c r="ER11" s="492"/>
      <c r="ES11" s="492"/>
      <c r="ET11" s="492"/>
      <c r="EU11" s="492"/>
      <c r="EV11" s="492"/>
      <c r="EW11" s="492"/>
      <c r="EX11" s="492"/>
      <c r="EY11" s="492"/>
      <c r="EZ11" s="492"/>
      <c r="FA11" s="492"/>
      <c r="FB11" s="492"/>
      <c r="FC11" s="492"/>
      <c r="FD11" s="492"/>
      <c r="FE11" s="492"/>
      <c r="FF11" s="492"/>
      <c r="FG11" s="492"/>
      <c r="FH11" s="492"/>
      <c r="FI11" s="492"/>
      <c r="FJ11" s="492"/>
      <c r="FK11" s="492"/>
    </row>
    <row r="12" spans="68:167" s="29" customFormat="1" ht="9.75" customHeight="1">
      <c r="BP12" s="470" t="s">
        <v>148</v>
      </c>
      <c r="BQ12" s="470"/>
      <c r="BR12" s="470"/>
      <c r="BS12" s="470"/>
      <c r="BT12" s="470"/>
      <c r="BU12" s="470"/>
      <c r="BV12" s="470"/>
      <c r="BW12" s="470"/>
      <c r="BX12" s="470"/>
      <c r="BY12" s="470"/>
      <c r="BZ12" s="470"/>
      <c r="CA12" s="470"/>
      <c r="CB12" s="470"/>
      <c r="CC12" s="470"/>
      <c r="CD12" s="470"/>
      <c r="CE12" s="470"/>
      <c r="CF12" s="470"/>
      <c r="CG12" s="470"/>
      <c r="CH12" s="470"/>
      <c r="CI12" s="470"/>
      <c r="CJ12" s="470"/>
      <c r="CK12" s="470"/>
      <c r="CL12" s="33"/>
      <c r="CM12" s="33"/>
      <c r="DY12" s="506" t="s">
        <v>149</v>
      </c>
      <c r="DZ12" s="506"/>
      <c r="EA12" s="506"/>
      <c r="EB12" s="506"/>
      <c r="EC12" s="506"/>
      <c r="ED12" s="506"/>
      <c r="EE12" s="506"/>
      <c r="EF12" s="506"/>
      <c r="EG12" s="506"/>
      <c r="EH12" s="506"/>
      <c r="EI12" s="506"/>
      <c r="EJ12" s="506"/>
      <c r="EK12" s="506"/>
      <c r="EL12" s="506"/>
      <c r="EM12" s="506"/>
      <c r="EN12" s="506"/>
      <c r="EO12" s="506"/>
      <c r="EP12" s="506"/>
      <c r="EQ12" s="506"/>
      <c r="ER12" s="506"/>
      <c r="ES12" s="506"/>
      <c r="ET12" s="506"/>
      <c r="EU12" s="506"/>
      <c r="EV12" s="506"/>
      <c r="EW12" s="506"/>
      <c r="EX12" s="506"/>
      <c r="EY12" s="506"/>
      <c r="EZ12" s="506"/>
      <c r="FA12" s="506"/>
      <c r="FB12" s="506"/>
      <c r="FC12" s="506"/>
      <c r="FD12" s="506"/>
      <c r="FE12" s="506"/>
      <c r="FF12" s="506"/>
      <c r="FG12" s="506"/>
      <c r="FH12" s="506"/>
      <c r="FI12" s="506"/>
      <c r="FJ12" s="506"/>
      <c r="FK12" s="506"/>
    </row>
    <row r="13" spans="68:167" s="31" customFormat="1" ht="10.5" customHeight="1">
      <c r="BP13" s="34" t="s">
        <v>150</v>
      </c>
      <c r="BQ13" s="438" t="str">
        <f>AR17</f>
        <v>10</v>
      </c>
      <c r="BR13" s="492"/>
      <c r="BS13" s="492"/>
      <c r="BT13" s="492"/>
      <c r="BU13" s="492"/>
      <c r="BV13" s="501" t="s">
        <v>150</v>
      </c>
      <c r="BW13" s="501"/>
      <c r="BX13" s="438" t="str">
        <f>AY17</f>
        <v>января</v>
      </c>
      <c r="BY13" s="492"/>
      <c r="BZ13" s="492"/>
      <c r="CA13" s="492"/>
      <c r="CB13" s="492"/>
      <c r="CC13" s="492"/>
      <c r="CD13" s="492"/>
      <c r="CE13" s="492"/>
      <c r="CF13" s="492"/>
      <c r="CG13" s="492"/>
      <c r="CH13" s="492"/>
      <c r="CI13" s="492"/>
      <c r="CJ13" s="492"/>
      <c r="CK13" s="492"/>
      <c r="CL13" s="492"/>
      <c r="CM13" s="492"/>
      <c r="CN13" s="492"/>
      <c r="CO13" s="492"/>
      <c r="CP13" s="492"/>
      <c r="CQ13" s="492"/>
      <c r="CR13" s="492"/>
      <c r="CS13" s="492"/>
      <c r="CT13" s="492"/>
      <c r="CU13" s="504">
        <v>20</v>
      </c>
      <c r="CV13" s="504"/>
      <c r="CW13" s="504"/>
      <c r="CX13" s="504"/>
      <c r="CY13" s="481">
        <v>22</v>
      </c>
      <c r="CZ13" s="481"/>
      <c r="DA13" s="481"/>
      <c r="DB13" s="482" t="s">
        <v>151</v>
      </c>
      <c r="DC13" s="482"/>
      <c r="DD13" s="482"/>
      <c r="FK13" s="34"/>
    </row>
    <row r="14" spans="2:154" s="35" customFormat="1" ht="15" customHeight="1">
      <c r="B14" s="503" t="s">
        <v>152</v>
      </c>
      <c r="C14" s="503"/>
      <c r="D14" s="503"/>
      <c r="E14" s="503"/>
      <c r="F14" s="503"/>
      <c r="G14" s="503"/>
      <c r="H14" s="503"/>
      <c r="I14" s="503"/>
      <c r="J14" s="503"/>
      <c r="K14" s="503"/>
      <c r="L14" s="503"/>
      <c r="M14" s="503"/>
      <c r="N14" s="503"/>
      <c r="O14" s="503"/>
      <c r="P14" s="503"/>
      <c r="Q14" s="503"/>
      <c r="R14" s="503"/>
      <c r="S14" s="503"/>
      <c r="T14" s="503"/>
      <c r="U14" s="503"/>
      <c r="V14" s="503"/>
      <c r="W14" s="503"/>
      <c r="X14" s="503"/>
      <c r="Y14" s="503"/>
      <c r="Z14" s="503"/>
      <c r="AA14" s="503"/>
      <c r="AB14" s="503"/>
      <c r="AC14" s="503"/>
      <c r="AD14" s="503"/>
      <c r="AE14" s="503"/>
      <c r="AF14" s="503"/>
      <c r="AG14" s="503"/>
      <c r="AH14" s="503"/>
      <c r="AI14" s="503"/>
      <c r="AJ14" s="503"/>
      <c r="AK14" s="503"/>
      <c r="AL14" s="503"/>
      <c r="AM14" s="503"/>
      <c r="AN14" s="503"/>
      <c r="AO14" s="503"/>
      <c r="AP14" s="503"/>
      <c r="AQ14" s="503"/>
      <c r="AR14" s="503"/>
      <c r="AS14" s="503"/>
      <c r="AT14" s="503"/>
      <c r="AU14" s="503"/>
      <c r="AV14" s="503"/>
      <c r="AW14" s="503"/>
      <c r="AX14" s="503"/>
      <c r="AY14" s="503"/>
      <c r="AZ14" s="503"/>
      <c r="BA14" s="503"/>
      <c r="BB14" s="503"/>
      <c r="BC14" s="503"/>
      <c r="BD14" s="503"/>
      <c r="BE14" s="503"/>
      <c r="BF14" s="503"/>
      <c r="BG14" s="503"/>
      <c r="BH14" s="503"/>
      <c r="BI14" s="503"/>
      <c r="BJ14" s="503"/>
      <c r="BK14" s="503"/>
      <c r="BL14" s="503"/>
      <c r="BM14" s="503"/>
      <c r="BN14" s="503"/>
      <c r="BO14" s="503"/>
      <c r="BP14" s="503"/>
      <c r="BQ14" s="503"/>
      <c r="BR14" s="503"/>
      <c r="BS14" s="503"/>
      <c r="BT14" s="503"/>
      <c r="BU14" s="503"/>
      <c r="BV14" s="503"/>
      <c r="BW14" s="503"/>
      <c r="BX14" s="503"/>
      <c r="BY14" s="503"/>
      <c r="BZ14" s="503"/>
      <c r="CA14" s="503"/>
      <c r="CB14" s="503"/>
      <c r="CC14" s="503"/>
      <c r="CD14" s="503"/>
      <c r="CE14" s="503"/>
      <c r="CF14" s="503"/>
      <c r="CG14" s="503"/>
      <c r="CH14" s="503"/>
      <c r="CI14" s="503"/>
      <c r="CJ14" s="503"/>
      <c r="CK14" s="503"/>
      <c r="CL14" s="503"/>
      <c r="CM14" s="503"/>
      <c r="CN14" s="503"/>
      <c r="CO14" s="503"/>
      <c r="CP14" s="503"/>
      <c r="CQ14" s="503"/>
      <c r="CR14" s="503"/>
      <c r="CS14" s="503"/>
      <c r="CT14" s="503"/>
      <c r="CU14" s="503"/>
      <c r="CV14" s="503"/>
      <c r="CW14" s="503"/>
      <c r="CX14" s="503"/>
      <c r="CY14" s="503"/>
      <c r="CZ14" s="503"/>
      <c r="DA14" s="503"/>
      <c r="DB14" s="503"/>
      <c r="DC14" s="503"/>
      <c r="DD14" s="503"/>
      <c r="DE14" s="503"/>
      <c r="DF14" s="503"/>
      <c r="DG14" s="503"/>
      <c r="DH14" s="503"/>
      <c r="DI14" s="503"/>
      <c r="DJ14" s="503"/>
      <c r="DK14" s="503"/>
      <c r="DL14" s="503"/>
      <c r="DM14" s="503"/>
      <c r="DN14" s="503"/>
      <c r="DO14" s="503"/>
      <c r="DP14" s="503"/>
      <c r="DQ14" s="503"/>
      <c r="DR14" s="503"/>
      <c r="DS14" s="503"/>
      <c r="DT14" s="503"/>
      <c r="DU14" s="503"/>
      <c r="DV14" s="503"/>
      <c r="DW14" s="503"/>
      <c r="DX14" s="503"/>
      <c r="DY14" s="503"/>
      <c r="DZ14" s="503"/>
      <c r="EA14" s="503"/>
      <c r="EB14" s="503"/>
      <c r="EC14" s="503"/>
      <c r="ED14" s="503"/>
      <c r="EE14" s="503"/>
      <c r="EF14" s="503"/>
      <c r="EG14" s="503"/>
      <c r="EH14" s="503"/>
      <c r="EI14" s="503"/>
      <c r="EJ14" s="503"/>
      <c r="EK14" s="503"/>
      <c r="EL14" s="503"/>
      <c r="EM14" s="503"/>
      <c r="EN14" s="503"/>
      <c r="EO14" s="503"/>
      <c r="EP14" s="503"/>
      <c r="EQ14" s="503"/>
      <c r="ER14" s="503"/>
      <c r="ES14" s="503"/>
      <c r="ET14" s="503"/>
      <c r="EU14" s="503"/>
      <c r="EV14" s="503"/>
      <c r="EW14" s="503"/>
      <c r="EX14" s="503"/>
    </row>
    <row r="15" spans="1:167" s="31" customFormat="1" ht="12" customHeight="1" thickBot="1">
      <c r="A15" s="36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7"/>
      <c r="BV15" s="37"/>
      <c r="BW15" s="37"/>
      <c r="BX15" s="37"/>
      <c r="BY15" s="37"/>
      <c r="BZ15" s="37"/>
      <c r="CA15" s="37"/>
      <c r="CB15" s="37"/>
      <c r="CC15" s="37"/>
      <c r="CD15" s="37"/>
      <c r="CE15" s="37"/>
      <c r="CF15" s="37"/>
      <c r="CG15" s="37"/>
      <c r="CH15" s="37"/>
      <c r="CI15" s="37"/>
      <c r="CJ15" s="37"/>
      <c r="CK15" s="37"/>
      <c r="CL15" s="37"/>
      <c r="CM15" s="37"/>
      <c r="CN15" s="37"/>
      <c r="CO15" s="37"/>
      <c r="CP15" s="37"/>
      <c r="CQ15" s="37"/>
      <c r="CR15" s="37"/>
      <c r="CS15" s="37"/>
      <c r="CT15" s="37"/>
      <c r="CU15" s="37"/>
      <c r="CV15" s="37"/>
      <c r="CW15" s="37"/>
      <c r="CX15" s="37"/>
      <c r="CY15" s="37"/>
      <c r="CZ15" s="37"/>
      <c r="DA15" s="37"/>
      <c r="DB15" s="37"/>
      <c r="DC15" s="37"/>
      <c r="DD15" s="37"/>
      <c r="DE15" s="37"/>
      <c r="DF15" s="37"/>
      <c r="DG15" s="37"/>
      <c r="DH15" s="37"/>
      <c r="DI15" s="37"/>
      <c r="DJ15" s="37"/>
      <c r="DK15" s="37"/>
      <c r="DL15" s="37"/>
      <c r="DM15" s="37"/>
      <c r="DN15" s="37"/>
      <c r="DO15" s="37"/>
      <c r="DP15" s="37"/>
      <c r="DQ15" s="37"/>
      <c r="DR15" s="37"/>
      <c r="DS15" s="37"/>
      <c r="DT15" s="37"/>
      <c r="DU15" s="37"/>
      <c r="DV15" s="37"/>
      <c r="DW15" s="37"/>
      <c r="DX15" s="37"/>
      <c r="DY15" s="37"/>
      <c r="DZ15" s="37"/>
      <c r="EA15" s="37"/>
      <c r="EB15" s="37"/>
      <c r="EC15" s="37"/>
      <c r="ED15" s="37"/>
      <c r="EE15" s="37"/>
      <c r="EF15" s="37"/>
      <c r="EG15" s="37"/>
      <c r="EI15" s="37" t="s">
        <v>346</v>
      </c>
      <c r="EJ15" s="471"/>
      <c r="EK15" s="471"/>
      <c r="EL15" s="471"/>
      <c r="EM15" s="471"/>
      <c r="EN15" s="38" t="s">
        <v>153</v>
      </c>
      <c r="EO15" s="38"/>
      <c r="EP15" s="38"/>
      <c r="EQ15" s="38"/>
      <c r="EZ15" s="472" t="s">
        <v>120</v>
      </c>
      <c r="FA15" s="473"/>
      <c r="FB15" s="473"/>
      <c r="FC15" s="473"/>
      <c r="FD15" s="473"/>
      <c r="FE15" s="473"/>
      <c r="FF15" s="473"/>
      <c r="FG15" s="473"/>
      <c r="FH15" s="473"/>
      <c r="FI15" s="473"/>
      <c r="FJ15" s="473"/>
      <c r="FK15" s="474"/>
    </row>
    <row r="16" spans="132:167" s="31" customFormat="1" ht="12" customHeight="1">
      <c r="EB16" s="38"/>
      <c r="EC16" s="38"/>
      <c r="ED16" s="38"/>
      <c r="EE16" s="38"/>
      <c r="EF16" s="39"/>
      <c r="EG16" s="39"/>
      <c r="EH16" s="40"/>
      <c r="EI16" s="40"/>
      <c r="EJ16" s="40"/>
      <c r="EK16" s="40"/>
      <c r="EL16" s="40"/>
      <c r="EM16" s="40"/>
      <c r="EN16" s="40"/>
      <c r="EO16" s="40"/>
      <c r="EP16" s="40"/>
      <c r="EQ16" s="40"/>
      <c r="ER16" s="41"/>
      <c r="ES16" s="41"/>
      <c r="ET16" s="41"/>
      <c r="EU16" s="41"/>
      <c r="EW16" s="40"/>
      <c r="EX16" s="41" t="s">
        <v>154</v>
      </c>
      <c r="EZ16" s="475" t="s">
        <v>155</v>
      </c>
      <c r="FA16" s="476"/>
      <c r="FB16" s="476"/>
      <c r="FC16" s="476"/>
      <c r="FD16" s="476"/>
      <c r="FE16" s="476"/>
      <c r="FF16" s="476"/>
      <c r="FG16" s="476"/>
      <c r="FH16" s="476"/>
      <c r="FI16" s="476"/>
      <c r="FJ16" s="476"/>
      <c r="FK16" s="477"/>
    </row>
    <row r="17" spans="43:167" s="31" customFormat="1" ht="10.5" customHeight="1">
      <c r="AQ17" s="34" t="s">
        <v>156</v>
      </c>
      <c r="AR17" s="438" t="s">
        <v>340</v>
      </c>
      <c r="AS17" s="438"/>
      <c r="AT17" s="438"/>
      <c r="AU17" s="438"/>
      <c r="AV17" s="438"/>
      <c r="AW17" s="482" t="s">
        <v>150</v>
      </c>
      <c r="AX17" s="482"/>
      <c r="AY17" s="438" t="s">
        <v>341</v>
      </c>
      <c r="AZ17" s="438"/>
      <c r="BA17" s="438"/>
      <c r="BB17" s="438"/>
      <c r="BC17" s="438"/>
      <c r="BD17" s="438"/>
      <c r="BE17" s="438"/>
      <c r="BF17" s="438"/>
      <c r="BG17" s="438"/>
      <c r="BH17" s="438"/>
      <c r="BI17" s="438"/>
      <c r="BJ17" s="438"/>
      <c r="BK17" s="438"/>
      <c r="BL17" s="438"/>
      <c r="BM17" s="438"/>
      <c r="BN17" s="438"/>
      <c r="BO17" s="438"/>
      <c r="BP17" s="438"/>
      <c r="BQ17" s="438"/>
      <c r="BR17" s="438"/>
      <c r="BS17" s="438"/>
      <c r="BT17" s="438"/>
      <c r="BU17" s="438"/>
      <c r="BV17" s="456">
        <v>20</v>
      </c>
      <c r="BW17" s="456"/>
      <c r="BX17" s="456"/>
      <c r="BY17" s="456"/>
      <c r="BZ17" s="502" t="s">
        <v>342</v>
      </c>
      <c r="CA17" s="502"/>
      <c r="CB17" s="502"/>
      <c r="CC17" s="482" t="s">
        <v>151</v>
      </c>
      <c r="CD17" s="482"/>
      <c r="CE17" s="482"/>
      <c r="ER17" s="34"/>
      <c r="ES17" s="34"/>
      <c r="ET17" s="34"/>
      <c r="EU17" s="34"/>
      <c r="EX17" s="34" t="s">
        <v>157</v>
      </c>
      <c r="EZ17" s="459">
        <f>'Тектовая часть'!C13</f>
        <v>44571</v>
      </c>
      <c r="FA17" s="460"/>
      <c r="FB17" s="460"/>
      <c r="FC17" s="460"/>
      <c r="FD17" s="460"/>
      <c r="FE17" s="460"/>
      <c r="FF17" s="460"/>
      <c r="FG17" s="460"/>
      <c r="FH17" s="460"/>
      <c r="FI17" s="460"/>
      <c r="FJ17" s="460"/>
      <c r="FK17" s="461"/>
    </row>
    <row r="18" spans="1:167" s="31" customFormat="1" ht="10.5" customHeight="1">
      <c r="A18" s="31" t="s">
        <v>158</v>
      </c>
      <c r="AO18" s="462" t="s">
        <v>240</v>
      </c>
      <c r="AP18" s="462"/>
      <c r="AQ18" s="462"/>
      <c r="AR18" s="462"/>
      <c r="AS18" s="462"/>
      <c r="AT18" s="462"/>
      <c r="AU18" s="462"/>
      <c r="AV18" s="462"/>
      <c r="AW18" s="462"/>
      <c r="AX18" s="462"/>
      <c r="AY18" s="462"/>
      <c r="AZ18" s="462"/>
      <c r="BA18" s="462"/>
      <c r="BB18" s="462"/>
      <c r="BC18" s="462"/>
      <c r="BD18" s="462"/>
      <c r="BE18" s="462"/>
      <c r="BF18" s="462"/>
      <c r="BG18" s="462"/>
      <c r="BH18" s="462"/>
      <c r="BI18" s="462"/>
      <c r="BJ18" s="462"/>
      <c r="BK18" s="462"/>
      <c r="BL18" s="462"/>
      <c r="BM18" s="462"/>
      <c r="BN18" s="462"/>
      <c r="BO18" s="462"/>
      <c r="BP18" s="462"/>
      <c r="BQ18" s="462"/>
      <c r="BR18" s="462"/>
      <c r="BS18" s="462"/>
      <c r="BT18" s="462"/>
      <c r="BU18" s="462"/>
      <c r="BV18" s="462"/>
      <c r="BW18" s="462"/>
      <c r="BX18" s="462"/>
      <c r="BY18" s="462"/>
      <c r="BZ18" s="462"/>
      <c r="CA18" s="462"/>
      <c r="CB18" s="462"/>
      <c r="CC18" s="462"/>
      <c r="CD18" s="462"/>
      <c r="CE18" s="462"/>
      <c r="CF18" s="462"/>
      <c r="CG18" s="462"/>
      <c r="CH18" s="462"/>
      <c r="CI18" s="462"/>
      <c r="CJ18" s="462"/>
      <c r="CK18" s="462"/>
      <c r="CL18" s="462"/>
      <c r="CM18" s="462"/>
      <c r="CN18" s="462"/>
      <c r="CO18" s="462"/>
      <c r="CP18" s="462"/>
      <c r="CQ18" s="462"/>
      <c r="CR18" s="462"/>
      <c r="CS18" s="462"/>
      <c r="CT18" s="462"/>
      <c r="CU18" s="462"/>
      <c r="CV18" s="462"/>
      <c r="CW18" s="462"/>
      <c r="CX18" s="462"/>
      <c r="CY18" s="462"/>
      <c r="CZ18" s="462"/>
      <c r="DA18" s="462"/>
      <c r="DB18" s="462"/>
      <c r="DC18" s="462"/>
      <c r="DD18" s="462"/>
      <c r="DE18" s="462"/>
      <c r="DF18" s="462"/>
      <c r="DG18" s="462"/>
      <c r="DH18" s="462"/>
      <c r="DI18" s="462"/>
      <c r="DJ18" s="462"/>
      <c r="DK18" s="462"/>
      <c r="DL18" s="462"/>
      <c r="DM18" s="462"/>
      <c r="DN18" s="462"/>
      <c r="DO18" s="462"/>
      <c r="DP18" s="462"/>
      <c r="DQ18" s="462"/>
      <c r="DR18" s="462"/>
      <c r="DS18" s="462"/>
      <c r="DT18" s="462"/>
      <c r="DU18" s="462"/>
      <c r="DV18" s="462"/>
      <c r="DW18" s="462"/>
      <c r="DX18" s="462"/>
      <c r="DY18" s="462"/>
      <c r="DZ18" s="462"/>
      <c r="EA18" s="462"/>
      <c r="EB18" s="462"/>
      <c r="EC18" s="462"/>
      <c r="ED18" s="462"/>
      <c r="EE18" s="462"/>
      <c r="EF18" s="462"/>
      <c r="EG18" s="462"/>
      <c r="EH18" s="462"/>
      <c r="EI18" s="462"/>
      <c r="EJ18" s="462"/>
      <c r="EK18" s="462"/>
      <c r="EL18" s="462"/>
      <c r="ER18" s="34"/>
      <c r="ES18" s="34"/>
      <c r="ET18" s="34"/>
      <c r="EU18" s="34"/>
      <c r="EX18" s="34"/>
      <c r="EZ18" s="434" t="s">
        <v>216</v>
      </c>
      <c r="FA18" s="435"/>
      <c r="FB18" s="435"/>
      <c r="FC18" s="435"/>
      <c r="FD18" s="435"/>
      <c r="FE18" s="435"/>
      <c r="FF18" s="435"/>
      <c r="FG18" s="435"/>
      <c r="FH18" s="435"/>
      <c r="FI18" s="435"/>
      <c r="FJ18" s="435"/>
      <c r="FK18" s="436"/>
    </row>
    <row r="19" spans="1:167" s="31" customFormat="1" ht="10.5" customHeight="1">
      <c r="A19" s="31" t="s">
        <v>159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O19" s="463"/>
      <c r="AP19" s="463"/>
      <c r="AQ19" s="463"/>
      <c r="AR19" s="463"/>
      <c r="AS19" s="463"/>
      <c r="AT19" s="463"/>
      <c r="AU19" s="463"/>
      <c r="AV19" s="463"/>
      <c r="AW19" s="463"/>
      <c r="AX19" s="463"/>
      <c r="AY19" s="463"/>
      <c r="AZ19" s="463"/>
      <c r="BA19" s="463"/>
      <c r="BB19" s="463"/>
      <c r="BC19" s="463"/>
      <c r="BD19" s="463"/>
      <c r="BE19" s="463"/>
      <c r="BF19" s="463"/>
      <c r="BG19" s="463"/>
      <c r="BH19" s="463"/>
      <c r="BI19" s="463"/>
      <c r="BJ19" s="463"/>
      <c r="BK19" s="463"/>
      <c r="BL19" s="463"/>
      <c r="BM19" s="463"/>
      <c r="BN19" s="463"/>
      <c r="BO19" s="463"/>
      <c r="BP19" s="463"/>
      <c r="BQ19" s="463"/>
      <c r="BR19" s="463"/>
      <c r="BS19" s="463"/>
      <c r="BT19" s="463"/>
      <c r="BU19" s="463"/>
      <c r="BV19" s="463"/>
      <c r="BW19" s="463"/>
      <c r="BX19" s="463"/>
      <c r="BY19" s="463"/>
      <c r="BZ19" s="463"/>
      <c r="CA19" s="463"/>
      <c r="CB19" s="463"/>
      <c r="CC19" s="463"/>
      <c r="CD19" s="463"/>
      <c r="CE19" s="463"/>
      <c r="CF19" s="463"/>
      <c r="CG19" s="463"/>
      <c r="CH19" s="463"/>
      <c r="CI19" s="463"/>
      <c r="CJ19" s="463"/>
      <c r="CK19" s="463"/>
      <c r="CL19" s="463"/>
      <c r="CM19" s="463"/>
      <c r="CN19" s="463"/>
      <c r="CO19" s="463"/>
      <c r="CP19" s="463"/>
      <c r="CQ19" s="463"/>
      <c r="CR19" s="463"/>
      <c r="CS19" s="463"/>
      <c r="CT19" s="463"/>
      <c r="CU19" s="463"/>
      <c r="CV19" s="463"/>
      <c r="CW19" s="463"/>
      <c r="CX19" s="463"/>
      <c r="CY19" s="463"/>
      <c r="CZ19" s="463"/>
      <c r="DA19" s="463"/>
      <c r="DB19" s="463"/>
      <c r="DC19" s="463"/>
      <c r="DD19" s="463"/>
      <c r="DE19" s="463"/>
      <c r="DF19" s="463"/>
      <c r="DG19" s="463"/>
      <c r="DH19" s="463"/>
      <c r="DI19" s="463"/>
      <c r="DJ19" s="463"/>
      <c r="DK19" s="463"/>
      <c r="DL19" s="463"/>
      <c r="DM19" s="463"/>
      <c r="DN19" s="463"/>
      <c r="DO19" s="463"/>
      <c r="DP19" s="463"/>
      <c r="DQ19" s="463"/>
      <c r="DR19" s="463"/>
      <c r="DS19" s="463"/>
      <c r="DT19" s="463"/>
      <c r="DU19" s="463"/>
      <c r="DV19" s="463"/>
      <c r="DW19" s="463"/>
      <c r="DX19" s="463"/>
      <c r="DY19" s="463"/>
      <c r="DZ19" s="463"/>
      <c r="EA19" s="463"/>
      <c r="EB19" s="463"/>
      <c r="EC19" s="463"/>
      <c r="ED19" s="463"/>
      <c r="EE19" s="463"/>
      <c r="EF19" s="463"/>
      <c r="EG19" s="463"/>
      <c r="EH19" s="463"/>
      <c r="EI19" s="463"/>
      <c r="EJ19" s="463"/>
      <c r="EK19" s="463"/>
      <c r="EL19" s="463"/>
      <c r="ER19" s="34"/>
      <c r="ES19" s="34"/>
      <c r="ET19" s="34"/>
      <c r="EU19" s="34"/>
      <c r="EX19" s="34" t="s">
        <v>160</v>
      </c>
      <c r="EZ19" s="437"/>
      <c r="FA19" s="438"/>
      <c r="FB19" s="438"/>
      <c r="FC19" s="438"/>
      <c r="FD19" s="438"/>
      <c r="FE19" s="438"/>
      <c r="FF19" s="438"/>
      <c r="FG19" s="438"/>
      <c r="FH19" s="438"/>
      <c r="FI19" s="438"/>
      <c r="FJ19" s="438"/>
      <c r="FK19" s="439"/>
    </row>
    <row r="20" spans="1:167" s="31" customFormat="1" ht="3" customHeight="1" thickBot="1">
      <c r="A20" s="42"/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R20" s="34"/>
      <c r="ES20" s="34"/>
      <c r="ET20" s="34"/>
      <c r="EU20" s="34"/>
      <c r="EX20" s="34"/>
      <c r="EZ20" s="434"/>
      <c r="FA20" s="435"/>
      <c r="FB20" s="435"/>
      <c r="FC20" s="435"/>
      <c r="FD20" s="435"/>
      <c r="FE20" s="435"/>
      <c r="FF20" s="435"/>
      <c r="FG20" s="435"/>
      <c r="FH20" s="435"/>
      <c r="FI20" s="435"/>
      <c r="FJ20" s="435"/>
      <c r="FK20" s="436"/>
    </row>
    <row r="21" spans="1:167" s="31" customFormat="1" ht="10.5" customHeight="1">
      <c r="A21" s="42"/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N21" s="42"/>
      <c r="AO21" s="43" t="s">
        <v>161</v>
      </c>
      <c r="AP21" s="42"/>
      <c r="AQ21" s="42"/>
      <c r="AR21" s="42"/>
      <c r="AY21" s="495" t="s">
        <v>225</v>
      </c>
      <c r="AZ21" s="496"/>
      <c r="BA21" s="496"/>
      <c r="BB21" s="496"/>
      <c r="BC21" s="496"/>
      <c r="BD21" s="496"/>
      <c r="BE21" s="496"/>
      <c r="BF21" s="496"/>
      <c r="BG21" s="496"/>
      <c r="BH21" s="496"/>
      <c r="BI21" s="496"/>
      <c r="BJ21" s="496"/>
      <c r="BK21" s="496"/>
      <c r="BL21" s="496"/>
      <c r="BM21" s="496"/>
      <c r="BN21" s="496"/>
      <c r="BO21" s="496"/>
      <c r="BP21" s="496"/>
      <c r="BQ21" s="496"/>
      <c r="BR21" s="496"/>
      <c r="BS21" s="496"/>
      <c r="BT21" s="496"/>
      <c r="BU21" s="496"/>
      <c r="BV21" s="496"/>
      <c r="BW21" s="496"/>
      <c r="BX21" s="496"/>
      <c r="BY21" s="496"/>
      <c r="BZ21" s="497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R21" s="34"/>
      <c r="ES21" s="34"/>
      <c r="ET21" s="34"/>
      <c r="EU21" s="34"/>
      <c r="EX21" s="34" t="s">
        <v>162</v>
      </c>
      <c r="EZ21" s="478"/>
      <c r="FA21" s="479"/>
      <c r="FB21" s="479"/>
      <c r="FC21" s="479"/>
      <c r="FD21" s="479"/>
      <c r="FE21" s="479"/>
      <c r="FF21" s="479"/>
      <c r="FG21" s="479"/>
      <c r="FH21" s="479"/>
      <c r="FI21" s="479"/>
      <c r="FJ21" s="479"/>
      <c r="FK21" s="480"/>
    </row>
    <row r="22" spans="1:167" s="31" customFormat="1" ht="3" customHeight="1" thickBot="1">
      <c r="A22" s="42"/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Y22" s="498"/>
      <c r="AZ22" s="499"/>
      <c r="BA22" s="499"/>
      <c r="BB22" s="499"/>
      <c r="BC22" s="499"/>
      <c r="BD22" s="499"/>
      <c r="BE22" s="499"/>
      <c r="BF22" s="499"/>
      <c r="BG22" s="499"/>
      <c r="BH22" s="499"/>
      <c r="BI22" s="499"/>
      <c r="BJ22" s="499"/>
      <c r="BK22" s="499"/>
      <c r="BL22" s="499"/>
      <c r="BM22" s="499"/>
      <c r="BN22" s="499"/>
      <c r="BO22" s="499"/>
      <c r="BP22" s="499"/>
      <c r="BQ22" s="499"/>
      <c r="BR22" s="499"/>
      <c r="BS22" s="499"/>
      <c r="BT22" s="499"/>
      <c r="BU22" s="499"/>
      <c r="BV22" s="499"/>
      <c r="BW22" s="499"/>
      <c r="BX22" s="499"/>
      <c r="BY22" s="499"/>
      <c r="BZ22" s="500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R22" s="34"/>
      <c r="ES22" s="34"/>
      <c r="ET22" s="34"/>
      <c r="EU22" s="34"/>
      <c r="EX22" s="34"/>
      <c r="EZ22" s="437"/>
      <c r="FA22" s="438"/>
      <c r="FB22" s="438"/>
      <c r="FC22" s="438"/>
      <c r="FD22" s="438"/>
      <c r="FE22" s="438"/>
      <c r="FF22" s="438"/>
      <c r="FG22" s="438"/>
      <c r="FH22" s="438"/>
      <c r="FI22" s="438"/>
      <c r="FJ22" s="438"/>
      <c r="FK22" s="439"/>
    </row>
    <row r="23" spans="1:167" s="31" customFormat="1" ht="10.5" customHeight="1">
      <c r="A23" s="31" t="s">
        <v>163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O23" s="433" t="s">
        <v>164</v>
      </c>
      <c r="AP23" s="433"/>
      <c r="AQ23" s="433"/>
      <c r="AR23" s="433"/>
      <c r="AS23" s="433"/>
      <c r="AT23" s="433"/>
      <c r="AU23" s="433"/>
      <c r="AV23" s="433"/>
      <c r="AW23" s="433"/>
      <c r="AX23" s="433"/>
      <c r="AY23" s="433"/>
      <c r="AZ23" s="433"/>
      <c r="BA23" s="433"/>
      <c r="BB23" s="433"/>
      <c r="BC23" s="433"/>
      <c r="BD23" s="433"/>
      <c r="BE23" s="433"/>
      <c r="BF23" s="433"/>
      <c r="BG23" s="433"/>
      <c r="BH23" s="433"/>
      <c r="BI23" s="433"/>
      <c r="BJ23" s="433"/>
      <c r="BK23" s="433"/>
      <c r="BL23" s="433"/>
      <c r="BM23" s="433"/>
      <c r="BN23" s="433"/>
      <c r="BO23" s="433"/>
      <c r="BP23" s="433"/>
      <c r="BQ23" s="433"/>
      <c r="BR23" s="433"/>
      <c r="BS23" s="433"/>
      <c r="BT23" s="433"/>
      <c r="BU23" s="433"/>
      <c r="BV23" s="433"/>
      <c r="BW23" s="433"/>
      <c r="BX23" s="433"/>
      <c r="BY23" s="433"/>
      <c r="BZ23" s="433"/>
      <c r="CA23" s="433"/>
      <c r="CB23" s="433"/>
      <c r="CC23" s="433"/>
      <c r="CD23" s="433"/>
      <c r="CE23" s="433"/>
      <c r="CF23" s="433"/>
      <c r="CG23" s="433"/>
      <c r="CH23" s="433"/>
      <c r="CI23" s="433"/>
      <c r="CJ23" s="433"/>
      <c r="CK23" s="433"/>
      <c r="CL23" s="433"/>
      <c r="CM23" s="433"/>
      <c r="CN23" s="433"/>
      <c r="CO23" s="433"/>
      <c r="CP23" s="433"/>
      <c r="CQ23" s="433"/>
      <c r="CR23" s="433"/>
      <c r="CS23" s="433"/>
      <c r="CT23" s="433"/>
      <c r="CU23" s="433"/>
      <c r="CV23" s="433"/>
      <c r="CW23" s="433"/>
      <c r="CX23" s="433"/>
      <c r="CY23" s="433"/>
      <c r="CZ23" s="433"/>
      <c r="DA23" s="433"/>
      <c r="DB23" s="433"/>
      <c r="DC23" s="433"/>
      <c r="DD23" s="433"/>
      <c r="DE23" s="433"/>
      <c r="DF23" s="433"/>
      <c r="DG23" s="433"/>
      <c r="DH23" s="433"/>
      <c r="DI23" s="433"/>
      <c r="DJ23" s="433"/>
      <c r="DK23" s="433"/>
      <c r="DL23" s="433"/>
      <c r="DM23" s="433"/>
      <c r="DN23" s="433"/>
      <c r="DO23" s="433"/>
      <c r="DP23" s="433"/>
      <c r="DQ23" s="433"/>
      <c r="DR23" s="433"/>
      <c r="DS23" s="433"/>
      <c r="DT23" s="433"/>
      <c r="DU23" s="433"/>
      <c r="DV23" s="433"/>
      <c r="DW23" s="433"/>
      <c r="DX23" s="433"/>
      <c r="DY23" s="433"/>
      <c r="DZ23" s="433"/>
      <c r="EA23" s="433"/>
      <c r="EB23" s="433"/>
      <c r="EC23" s="433"/>
      <c r="ED23" s="433"/>
      <c r="EE23" s="433"/>
      <c r="EF23" s="433"/>
      <c r="EG23" s="433"/>
      <c r="EH23" s="433"/>
      <c r="EI23" s="433"/>
      <c r="EJ23" s="433"/>
      <c r="EK23" s="433"/>
      <c r="EL23" s="433"/>
      <c r="ER23" s="34"/>
      <c r="ES23" s="34"/>
      <c r="ET23" s="34"/>
      <c r="EU23" s="34"/>
      <c r="EX23" s="41" t="s">
        <v>165</v>
      </c>
      <c r="EZ23" s="493" t="s">
        <v>226</v>
      </c>
      <c r="FA23" s="353"/>
      <c r="FB23" s="353"/>
      <c r="FC23" s="353"/>
      <c r="FD23" s="353"/>
      <c r="FE23" s="353"/>
      <c r="FF23" s="353"/>
      <c r="FG23" s="353"/>
      <c r="FH23" s="353"/>
      <c r="FI23" s="353"/>
      <c r="FJ23" s="353"/>
      <c r="FK23" s="494"/>
    </row>
    <row r="24" spans="1:167" s="31" customFormat="1" ht="10.5" customHeight="1">
      <c r="A24" s="31" t="s">
        <v>166</v>
      </c>
      <c r="AO24" s="432" t="s">
        <v>167</v>
      </c>
      <c r="AP24" s="432"/>
      <c r="AQ24" s="432"/>
      <c r="AR24" s="432"/>
      <c r="AS24" s="432"/>
      <c r="AT24" s="432"/>
      <c r="AU24" s="432"/>
      <c r="AV24" s="432"/>
      <c r="AW24" s="432"/>
      <c r="AX24" s="432"/>
      <c r="AY24" s="432"/>
      <c r="AZ24" s="432"/>
      <c r="BA24" s="432"/>
      <c r="BB24" s="432"/>
      <c r="BC24" s="432"/>
      <c r="BD24" s="432"/>
      <c r="BE24" s="432"/>
      <c r="BF24" s="432"/>
      <c r="BG24" s="432"/>
      <c r="BH24" s="432"/>
      <c r="BI24" s="432"/>
      <c r="BJ24" s="432"/>
      <c r="BK24" s="432"/>
      <c r="BL24" s="432"/>
      <c r="BM24" s="432"/>
      <c r="BN24" s="432"/>
      <c r="BO24" s="432"/>
      <c r="BP24" s="432"/>
      <c r="BQ24" s="432"/>
      <c r="BR24" s="432"/>
      <c r="BS24" s="432"/>
      <c r="BT24" s="432"/>
      <c r="BU24" s="432"/>
      <c r="BV24" s="432"/>
      <c r="BW24" s="432"/>
      <c r="BX24" s="432"/>
      <c r="BY24" s="432"/>
      <c r="BZ24" s="432"/>
      <c r="CA24" s="432"/>
      <c r="CB24" s="432"/>
      <c r="CC24" s="432"/>
      <c r="CD24" s="432"/>
      <c r="CE24" s="432"/>
      <c r="CF24" s="432"/>
      <c r="CG24" s="432"/>
      <c r="CH24" s="432"/>
      <c r="CI24" s="432"/>
      <c r="CJ24" s="432"/>
      <c r="CK24" s="432"/>
      <c r="CL24" s="432"/>
      <c r="CM24" s="432"/>
      <c r="CN24" s="432"/>
      <c r="CO24" s="432"/>
      <c r="CP24" s="432"/>
      <c r="CQ24" s="432"/>
      <c r="CR24" s="432"/>
      <c r="CS24" s="432"/>
      <c r="CT24" s="432"/>
      <c r="CU24" s="432"/>
      <c r="CV24" s="432"/>
      <c r="CW24" s="432"/>
      <c r="CX24" s="432"/>
      <c r="CY24" s="432"/>
      <c r="CZ24" s="432"/>
      <c r="DA24" s="432"/>
      <c r="DB24" s="432"/>
      <c r="DC24" s="432"/>
      <c r="DD24" s="432"/>
      <c r="DE24" s="432"/>
      <c r="DF24" s="432"/>
      <c r="DG24" s="432"/>
      <c r="DH24" s="432"/>
      <c r="DI24" s="432"/>
      <c r="DJ24" s="432"/>
      <c r="DK24" s="432"/>
      <c r="DL24" s="432"/>
      <c r="DM24" s="432"/>
      <c r="DN24" s="432"/>
      <c r="DO24" s="432"/>
      <c r="DP24" s="432"/>
      <c r="DQ24" s="432"/>
      <c r="DR24" s="432"/>
      <c r="DS24" s="432"/>
      <c r="DT24" s="432"/>
      <c r="DU24" s="432"/>
      <c r="DV24" s="432"/>
      <c r="DW24" s="432"/>
      <c r="DX24" s="432"/>
      <c r="DY24" s="432"/>
      <c r="DZ24" s="432"/>
      <c r="EA24" s="432"/>
      <c r="EB24" s="432"/>
      <c r="EC24" s="432"/>
      <c r="ED24" s="432"/>
      <c r="EE24" s="432"/>
      <c r="EF24" s="432"/>
      <c r="EG24" s="432"/>
      <c r="EH24" s="432"/>
      <c r="EI24" s="432"/>
      <c r="EJ24" s="432"/>
      <c r="EK24" s="432"/>
      <c r="EL24" s="432"/>
      <c r="ER24" s="34"/>
      <c r="ES24" s="34"/>
      <c r="ET24" s="34"/>
      <c r="EU24" s="34"/>
      <c r="EX24" s="34"/>
      <c r="EZ24" s="434"/>
      <c r="FA24" s="435"/>
      <c r="FB24" s="435"/>
      <c r="FC24" s="435"/>
      <c r="FD24" s="435"/>
      <c r="FE24" s="435"/>
      <c r="FF24" s="435"/>
      <c r="FG24" s="435"/>
      <c r="FH24" s="435"/>
      <c r="FI24" s="435"/>
      <c r="FJ24" s="435"/>
      <c r="FK24" s="436"/>
    </row>
    <row r="25" spans="1:167" s="31" customFormat="1" ht="11.25">
      <c r="A25" s="31" t="s">
        <v>168</v>
      </c>
      <c r="AO25" s="433"/>
      <c r="AP25" s="433"/>
      <c r="AQ25" s="433"/>
      <c r="AR25" s="433"/>
      <c r="AS25" s="433"/>
      <c r="AT25" s="433"/>
      <c r="AU25" s="433"/>
      <c r="AV25" s="433"/>
      <c r="AW25" s="433"/>
      <c r="AX25" s="433"/>
      <c r="AY25" s="433"/>
      <c r="AZ25" s="433"/>
      <c r="BA25" s="433"/>
      <c r="BB25" s="433"/>
      <c r="BC25" s="433"/>
      <c r="BD25" s="433"/>
      <c r="BE25" s="433"/>
      <c r="BF25" s="433"/>
      <c r="BG25" s="433"/>
      <c r="BH25" s="433"/>
      <c r="BI25" s="433"/>
      <c r="BJ25" s="433"/>
      <c r="BK25" s="433"/>
      <c r="BL25" s="433"/>
      <c r="BM25" s="433"/>
      <c r="BN25" s="433"/>
      <c r="BO25" s="433"/>
      <c r="BP25" s="433"/>
      <c r="BQ25" s="433"/>
      <c r="BR25" s="433"/>
      <c r="BS25" s="433"/>
      <c r="BT25" s="433"/>
      <c r="BU25" s="433"/>
      <c r="BV25" s="433"/>
      <c r="BW25" s="433"/>
      <c r="BX25" s="433"/>
      <c r="BY25" s="433"/>
      <c r="BZ25" s="433"/>
      <c r="CA25" s="433"/>
      <c r="CB25" s="433"/>
      <c r="CC25" s="433"/>
      <c r="CD25" s="433"/>
      <c r="CE25" s="433"/>
      <c r="CF25" s="433"/>
      <c r="CG25" s="433"/>
      <c r="CH25" s="433"/>
      <c r="CI25" s="433"/>
      <c r="CJ25" s="433"/>
      <c r="CK25" s="433"/>
      <c r="CL25" s="433"/>
      <c r="CM25" s="433"/>
      <c r="CN25" s="433"/>
      <c r="CO25" s="433"/>
      <c r="CP25" s="433"/>
      <c r="CQ25" s="433"/>
      <c r="CR25" s="433"/>
      <c r="CS25" s="433"/>
      <c r="CT25" s="433"/>
      <c r="CU25" s="433"/>
      <c r="CV25" s="433"/>
      <c r="CW25" s="433"/>
      <c r="CX25" s="433"/>
      <c r="CY25" s="433"/>
      <c r="CZ25" s="433"/>
      <c r="DA25" s="433"/>
      <c r="DB25" s="433"/>
      <c r="DC25" s="433"/>
      <c r="DD25" s="433"/>
      <c r="DE25" s="433"/>
      <c r="DF25" s="433"/>
      <c r="DG25" s="433"/>
      <c r="DH25" s="433"/>
      <c r="DI25" s="433"/>
      <c r="DJ25" s="433"/>
      <c r="DK25" s="433"/>
      <c r="DL25" s="433"/>
      <c r="DM25" s="433"/>
      <c r="DN25" s="433"/>
      <c r="DO25" s="433"/>
      <c r="DP25" s="433"/>
      <c r="DQ25" s="433"/>
      <c r="DR25" s="433"/>
      <c r="DS25" s="433"/>
      <c r="DT25" s="433"/>
      <c r="DU25" s="433"/>
      <c r="DV25" s="433"/>
      <c r="DW25" s="433"/>
      <c r="DX25" s="433"/>
      <c r="DY25" s="433"/>
      <c r="DZ25" s="433"/>
      <c r="EA25" s="433"/>
      <c r="EB25" s="433"/>
      <c r="EC25" s="433"/>
      <c r="ED25" s="433"/>
      <c r="EE25" s="433"/>
      <c r="EF25" s="433"/>
      <c r="EG25" s="433"/>
      <c r="EH25" s="433"/>
      <c r="EI25" s="433"/>
      <c r="EJ25" s="433"/>
      <c r="EK25" s="433"/>
      <c r="EL25" s="433"/>
      <c r="ER25" s="34"/>
      <c r="ES25" s="34"/>
      <c r="ET25" s="34"/>
      <c r="EU25" s="34"/>
      <c r="EX25" s="34" t="s">
        <v>169</v>
      </c>
      <c r="EZ25" s="457" t="s">
        <v>256</v>
      </c>
      <c r="FA25" s="392"/>
      <c r="FB25" s="392"/>
      <c r="FC25" s="392"/>
      <c r="FD25" s="392"/>
      <c r="FE25" s="392"/>
      <c r="FF25" s="392"/>
      <c r="FG25" s="392"/>
      <c r="FH25" s="392"/>
      <c r="FI25" s="392"/>
      <c r="FJ25" s="392"/>
      <c r="FK25" s="458"/>
    </row>
    <row r="26" spans="1:167" s="31" customFormat="1" ht="11.25">
      <c r="A26" s="31" t="s">
        <v>166</v>
      </c>
      <c r="AO26" s="432" t="s">
        <v>167</v>
      </c>
      <c r="AP26" s="432"/>
      <c r="AQ26" s="432"/>
      <c r="AR26" s="432"/>
      <c r="AS26" s="432"/>
      <c r="AT26" s="432"/>
      <c r="AU26" s="432"/>
      <c r="AV26" s="432"/>
      <c r="AW26" s="432"/>
      <c r="AX26" s="432"/>
      <c r="AY26" s="432"/>
      <c r="AZ26" s="432"/>
      <c r="BA26" s="432"/>
      <c r="BB26" s="432"/>
      <c r="BC26" s="432"/>
      <c r="BD26" s="432"/>
      <c r="BE26" s="432"/>
      <c r="BF26" s="432"/>
      <c r="BG26" s="432"/>
      <c r="BH26" s="432"/>
      <c r="BI26" s="432"/>
      <c r="BJ26" s="432"/>
      <c r="BK26" s="432"/>
      <c r="BL26" s="432"/>
      <c r="BM26" s="432"/>
      <c r="BN26" s="432"/>
      <c r="BO26" s="432"/>
      <c r="BP26" s="432"/>
      <c r="BQ26" s="432"/>
      <c r="BR26" s="432"/>
      <c r="BS26" s="432"/>
      <c r="BT26" s="432"/>
      <c r="BU26" s="432"/>
      <c r="BV26" s="432"/>
      <c r="BW26" s="432"/>
      <c r="BX26" s="432"/>
      <c r="BY26" s="432"/>
      <c r="BZ26" s="432"/>
      <c r="CA26" s="432"/>
      <c r="CB26" s="432"/>
      <c r="CC26" s="432"/>
      <c r="CD26" s="432"/>
      <c r="CE26" s="432"/>
      <c r="CF26" s="432"/>
      <c r="CG26" s="432"/>
      <c r="CH26" s="432"/>
      <c r="CI26" s="432"/>
      <c r="CJ26" s="432"/>
      <c r="CK26" s="432"/>
      <c r="CL26" s="432"/>
      <c r="CM26" s="432"/>
      <c r="CN26" s="432"/>
      <c r="CO26" s="432"/>
      <c r="CP26" s="432"/>
      <c r="CQ26" s="432"/>
      <c r="CR26" s="432"/>
      <c r="CS26" s="432"/>
      <c r="CT26" s="432"/>
      <c r="CU26" s="432"/>
      <c r="CV26" s="432"/>
      <c r="CW26" s="432"/>
      <c r="CX26" s="432"/>
      <c r="CY26" s="432"/>
      <c r="CZ26" s="432"/>
      <c r="DA26" s="432"/>
      <c r="DB26" s="432"/>
      <c r="DC26" s="432"/>
      <c r="DD26" s="432"/>
      <c r="DE26" s="432"/>
      <c r="DF26" s="432"/>
      <c r="DG26" s="432"/>
      <c r="DH26" s="432"/>
      <c r="DI26" s="432"/>
      <c r="DJ26" s="432"/>
      <c r="DK26" s="432"/>
      <c r="DL26" s="432"/>
      <c r="DM26" s="432"/>
      <c r="DN26" s="432"/>
      <c r="DO26" s="432"/>
      <c r="DP26" s="432"/>
      <c r="DQ26" s="432"/>
      <c r="DR26" s="432"/>
      <c r="DS26" s="432"/>
      <c r="DT26" s="432"/>
      <c r="DU26" s="432"/>
      <c r="DV26" s="432"/>
      <c r="DW26" s="432"/>
      <c r="DX26" s="432"/>
      <c r="DY26" s="432"/>
      <c r="DZ26" s="432"/>
      <c r="EA26" s="432"/>
      <c r="EB26" s="432"/>
      <c r="EC26" s="432"/>
      <c r="ED26" s="432"/>
      <c r="EE26" s="432"/>
      <c r="EF26" s="432"/>
      <c r="EG26" s="432"/>
      <c r="EH26" s="432"/>
      <c r="EI26" s="432"/>
      <c r="EJ26" s="432"/>
      <c r="EK26" s="432"/>
      <c r="EL26" s="432"/>
      <c r="EN26" s="40"/>
      <c r="EO26" s="40"/>
      <c r="EP26" s="40"/>
      <c r="EQ26" s="40"/>
      <c r="ER26" s="41"/>
      <c r="ES26" s="41"/>
      <c r="ET26" s="41"/>
      <c r="EU26" s="41"/>
      <c r="EW26" s="40"/>
      <c r="EZ26" s="434"/>
      <c r="FA26" s="435"/>
      <c r="FB26" s="435"/>
      <c r="FC26" s="435"/>
      <c r="FD26" s="435"/>
      <c r="FE26" s="435"/>
      <c r="FF26" s="435"/>
      <c r="FG26" s="435"/>
      <c r="FH26" s="435"/>
      <c r="FI26" s="435"/>
      <c r="FJ26" s="435"/>
      <c r="FK26" s="436"/>
    </row>
    <row r="27" spans="1:167" s="31" customFormat="1" ht="11.25">
      <c r="A27" s="31" t="s">
        <v>170</v>
      </c>
      <c r="AO27" s="433"/>
      <c r="AP27" s="433"/>
      <c r="AQ27" s="433"/>
      <c r="AR27" s="433"/>
      <c r="AS27" s="433"/>
      <c r="AT27" s="433"/>
      <c r="AU27" s="433"/>
      <c r="AV27" s="433"/>
      <c r="AW27" s="433"/>
      <c r="AX27" s="433"/>
      <c r="AY27" s="433"/>
      <c r="AZ27" s="433"/>
      <c r="BA27" s="433"/>
      <c r="BB27" s="433"/>
      <c r="BC27" s="433"/>
      <c r="BD27" s="433"/>
      <c r="BE27" s="433"/>
      <c r="BF27" s="433"/>
      <c r="BG27" s="433"/>
      <c r="BH27" s="433"/>
      <c r="BI27" s="433"/>
      <c r="BJ27" s="433"/>
      <c r="BK27" s="433"/>
      <c r="BL27" s="433"/>
      <c r="BM27" s="433"/>
      <c r="BN27" s="433"/>
      <c r="BO27" s="433"/>
      <c r="BP27" s="433"/>
      <c r="BQ27" s="433"/>
      <c r="BR27" s="433"/>
      <c r="BS27" s="433"/>
      <c r="BT27" s="433"/>
      <c r="BU27" s="433"/>
      <c r="BV27" s="433"/>
      <c r="BW27" s="433"/>
      <c r="BX27" s="433"/>
      <c r="BY27" s="433"/>
      <c r="BZ27" s="433"/>
      <c r="CA27" s="433"/>
      <c r="CB27" s="433"/>
      <c r="CC27" s="433"/>
      <c r="CD27" s="433"/>
      <c r="CE27" s="433"/>
      <c r="CF27" s="433"/>
      <c r="CG27" s="433"/>
      <c r="CH27" s="433"/>
      <c r="CI27" s="433"/>
      <c r="CJ27" s="433"/>
      <c r="CK27" s="433"/>
      <c r="CL27" s="433"/>
      <c r="CM27" s="433"/>
      <c r="CN27" s="433"/>
      <c r="CO27" s="433"/>
      <c r="CP27" s="433"/>
      <c r="CQ27" s="433"/>
      <c r="CR27" s="433"/>
      <c r="CS27" s="433"/>
      <c r="CT27" s="433"/>
      <c r="CU27" s="433"/>
      <c r="CV27" s="433"/>
      <c r="CW27" s="433"/>
      <c r="CX27" s="433"/>
      <c r="CY27" s="433"/>
      <c r="CZ27" s="433"/>
      <c r="DA27" s="433"/>
      <c r="DB27" s="433"/>
      <c r="DC27" s="433"/>
      <c r="DD27" s="433"/>
      <c r="DE27" s="433"/>
      <c r="DF27" s="433"/>
      <c r="DG27" s="433"/>
      <c r="DH27" s="433"/>
      <c r="DI27" s="433"/>
      <c r="DJ27" s="433"/>
      <c r="DK27" s="433"/>
      <c r="DL27" s="433"/>
      <c r="DM27" s="433"/>
      <c r="DN27" s="433"/>
      <c r="DO27" s="433"/>
      <c r="DP27" s="433"/>
      <c r="DQ27" s="433"/>
      <c r="DR27" s="433"/>
      <c r="DS27" s="433"/>
      <c r="DT27" s="433"/>
      <c r="DU27" s="433"/>
      <c r="DV27" s="433"/>
      <c r="DW27" s="433"/>
      <c r="DX27" s="433"/>
      <c r="DY27" s="433"/>
      <c r="DZ27" s="433"/>
      <c r="EA27" s="433"/>
      <c r="EB27" s="433"/>
      <c r="EC27" s="433"/>
      <c r="ED27" s="433"/>
      <c r="EE27" s="433"/>
      <c r="EF27" s="433"/>
      <c r="EG27" s="433"/>
      <c r="EH27" s="433"/>
      <c r="EI27" s="433"/>
      <c r="EJ27" s="433"/>
      <c r="EK27" s="433"/>
      <c r="EL27" s="433"/>
      <c r="EN27" s="40"/>
      <c r="EO27" s="40"/>
      <c r="EP27" s="40"/>
      <c r="EQ27" s="40"/>
      <c r="ER27" s="41"/>
      <c r="ES27" s="41"/>
      <c r="ET27" s="41"/>
      <c r="EU27" s="41"/>
      <c r="EW27" s="40"/>
      <c r="EX27" s="34" t="s">
        <v>160</v>
      </c>
      <c r="EZ27" s="437"/>
      <c r="FA27" s="438"/>
      <c r="FB27" s="438"/>
      <c r="FC27" s="438"/>
      <c r="FD27" s="438"/>
      <c r="FE27" s="438"/>
      <c r="FF27" s="438"/>
      <c r="FG27" s="438"/>
      <c r="FH27" s="438"/>
      <c r="FI27" s="438"/>
      <c r="FJ27" s="438"/>
      <c r="FK27" s="439"/>
    </row>
    <row r="28" spans="1:167" s="31" customFormat="1" ht="11.25">
      <c r="A28" s="31" t="s">
        <v>171</v>
      </c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4"/>
      <c r="CA28" s="44"/>
      <c r="CB28" s="44"/>
      <c r="CC28" s="44"/>
      <c r="CD28" s="44"/>
      <c r="CE28" s="44"/>
      <c r="CF28" s="44"/>
      <c r="CG28" s="44"/>
      <c r="CH28" s="44"/>
      <c r="CI28" s="44"/>
      <c r="CJ28" s="44"/>
      <c r="CK28" s="44"/>
      <c r="CL28" s="44"/>
      <c r="CM28" s="44"/>
      <c r="CN28" s="44"/>
      <c r="CO28" s="44"/>
      <c r="CP28" s="44"/>
      <c r="CQ28" s="44"/>
      <c r="CR28" s="44"/>
      <c r="CS28" s="44"/>
      <c r="CT28" s="44"/>
      <c r="CU28" s="44"/>
      <c r="CV28" s="44"/>
      <c r="CW28" s="44"/>
      <c r="CX28" s="44"/>
      <c r="CY28" s="44"/>
      <c r="CZ28" s="44"/>
      <c r="DA28" s="44"/>
      <c r="DB28" s="44"/>
      <c r="DC28" s="44"/>
      <c r="DD28" s="44"/>
      <c r="DE28" s="44"/>
      <c r="DF28" s="44"/>
      <c r="DG28" s="44"/>
      <c r="DH28" s="44"/>
      <c r="DI28" s="44"/>
      <c r="DJ28" s="44"/>
      <c r="DK28" s="44"/>
      <c r="DL28" s="44"/>
      <c r="DM28" s="44"/>
      <c r="DN28" s="44"/>
      <c r="DO28" s="44"/>
      <c r="DP28" s="44"/>
      <c r="DQ28" s="44"/>
      <c r="DR28" s="44"/>
      <c r="DS28" s="44"/>
      <c r="DT28" s="44"/>
      <c r="DU28" s="44"/>
      <c r="DV28" s="44"/>
      <c r="DW28" s="44"/>
      <c r="DX28" s="44"/>
      <c r="DY28" s="44"/>
      <c r="DZ28" s="44"/>
      <c r="EA28" s="44"/>
      <c r="EB28" s="44"/>
      <c r="EC28" s="44"/>
      <c r="ED28" s="44"/>
      <c r="EE28" s="44"/>
      <c r="EF28" s="44"/>
      <c r="EG28" s="44"/>
      <c r="EH28" s="44"/>
      <c r="EI28" s="44"/>
      <c r="EJ28" s="40"/>
      <c r="EK28" s="40"/>
      <c r="EL28" s="40"/>
      <c r="EM28" s="40"/>
      <c r="EN28" s="40"/>
      <c r="EO28" s="40"/>
      <c r="EP28" s="40"/>
      <c r="EQ28" s="40"/>
      <c r="ER28" s="41"/>
      <c r="ES28" s="41"/>
      <c r="ET28" s="41"/>
      <c r="EU28" s="41"/>
      <c r="EW28" s="40"/>
      <c r="EX28" s="34" t="s">
        <v>119</v>
      </c>
      <c r="EZ28" s="457"/>
      <c r="FA28" s="392"/>
      <c r="FB28" s="392"/>
      <c r="FC28" s="392"/>
      <c r="FD28" s="392"/>
      <c r="FE28" s="392"/>
      <c r="FF28" s="392"/>
      <c r="FG28" s="392"/>
      <c r="FH28" s="392"/>
      <c r="FI28" s="392"/>
      <c r="FJ28" s="392"/>
      <c r="FK28" s="458"/>
    </row>
    <row r="29" spans="12:167" s="31" customFormat="1" ht="10.5" customHeight="1" thickBot="1">
      <c r="L29" s="492"/>
      <c r="M29" s="492"/>
      <c r="N29" s="492"/>
      <c r="O29" s="492"/>
      <c r="P29" s="492"/>
      <c r="Q29" s="492"/>
      <c r="R29" s="492"/>
      <c r="S29" s="492"/>
      <c r="T29" s="492"/>
      <c r="U29" s="492"/>
      <c r="V29" s="492"/>
      <c r="W29" s="492"/>
      <c r="X29" s="492"/>
      <c r="Y29" s="492"/>
      <c r="Z29" s="492"/>
      <c r="AA29" s="492"/>
      <c r="AB29" s="492"/>
      <c r="AC29" s="492"/>
      <c r="AD29" s="492"/>
      <c r="AE29" s="492"/>
      <c r="AF29" s="492"/>
      <c r="AG29" s="492"/>
      <c r="AH29" s="492"/>
      <c r="AI29" s="492"/>
      <c r="AJ29" s="492"/>
      <c r="AK29" s="492"/>
      <c r="AL29" s="492"/>
      <c r="AM29" s="492"/>
      <c r="AN29" s="492"/>
      <c r="AO29" s="492"/>
      <c r="AP29" s="492"/>
      <c r="AQ29" s="492"/>
      <c r="AR29" s="492"/>
      <c r="AS29" s="492"/>
      <c r="AT29" s="492"/>
      <c r="AU29" s="492"/>
      <c r="AV29" s="492"/>
      <c r="BI29" s="44"/>
      <c r="BJ29" s="44"/>
      <c r="BK29" s="44"/>
      <c r="BL29" s="44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4"/>
      <c r="CA29" s="44"/>
      <c r="CB29" s="44"/>
      <c r="CC29" s="44"/>
      <c r="CD29" s="44"/>
      <c r="CE29" s="44"/>
      <c r="CF29" s="44"/>
      <c r="CG29" s="44"/>
      <c r="CH29" s="44"/>
      <c r="CI29" s="44"/>
      <c r="CJ29" s="44"/>
      <c r="CK29" s="44"/>
      <c r="CL29" s="44"/>
      <c r="CM29" s="44"/>
      <c r="CN29" s="44"/>
      <c r="CO29" s="44"/>
      <c r="CP29" s="44"/>
      <c r="CQ29" s="44"/>
      <c r="CR29" s="44"/>
      <c r="CS29" s="44"/>
      <c r="CT29" s="44"/>
      <c r="CU29" s="44"/>
      <c r="CV29" s="44"/>
      <c r="CW29" s="44"/>
      <c r="CX29" s="44"/>
      <c r="CY29" s="44"/>
      <c r="CZ29" s="44"/>
      <c r="DA29" s="44"/>
      <c r="DB29" s="44"/>
      <c r="DC29" s="44"/>
      <c r="DD29" s="44"/>
      <c r="DE29" s="44"/>
      <c r="DF29" s="44"/>
      <c r="DG29" s="44"/>
      <c r="DH29" s="44"/>
      <c r="DI29" s="44"/>
      <c r="DJ29" s="44"/>
      <c r="DK29" s="44"/>
      <c r="DL29" s="44"/>
      <c r="DM29" s="44"/>
      <c r="DN29" s="44"/>
      <c r="DO29" s="44"/>
      <c r="DP29" s="44"/>
      <c r="DQ29" s="44"/>
      <c r="DR29" s="44"/>
      <c r="DS29" s="44"/>
      <c r="DT29" s="44"/>
      <c r="DU29" s="44"/>
      <c r="DV29" s="44"/>
      <c r="DW29" s="44"/>
      <c r="DX29" s="44"/>
      <c r="DY29" s="44"/>
      <c r="DZ29" s="44"/>
      <c r="EA29" s="44"/>
      <c r="EB29" s="44"/>
      <c r="EC29" s="44"/>
      <c r="ED29" s="44"/>
      <c r="EE29" s="44"/>
      <c r="EF29" s="44"/>
      <c r="EG29" s="44"/>
      <c r="EH29" s="44"/>
      <c r="EI29" s="44"/>
      <c r="EJ29" s="40"/>
      <c r="EK29" s="40"/>
      <c r="EL29" s="40"/>
      <c r="EM29" s="40"/>
      <c r="EN29" s="40"/>
      <c r="EO29" s="40"/>
      <c r="EP29" s="40"/>
      <c r="EQ29" s="40"/>
      <c r="ER29" s="41"/>
      <c r="ES29" s="41"/>
      <c r="ET29" s="41"/>
      <c r="EU29" s="41"/>
      <c r="EW29" s="40"/>
      <c r="EX29" s="34" t="s">
        <v>172</v>
      </c>
      <c r="EZ29" s="467"/>
      <c r="FA29" s="468"/>
      <c r="FB29" s="468"/>
      <c r="FC29" s="468"/>
      <c r="FD29" s="468"/>
      <c r="FE29" s="468"/>
      <c r="FF29" s="468"/>
      <c r="FG29" s="468"/>
      <c r="FH29" s="468"/>
      <c r="FI29" s="468"/>
      <c r="FJ29" s="468"/>
      <c r="FK29" s="469"/>
    </row>
    <row r="30" spans="12:167" s="29" customFormat="1" ht="10.5" customHeight="1" thickBot="1">
      <c r="L30" s="470" t="s">
        <v>173</v>
      </c>
      <c r="M30" s="470"/>
      <c r="N30" s="470"/>
      <c r="O30" s="470"/>
      <c r="P30" s="470"/>
      <c r="Q30" s="470"/>
      <c r="R30" s="470"/>
      <c r="S30" s="470"/>
      <c r="T30" s="470"/>
      <c r="U30" s="470"/>
      <c r="V30" s="470"/>
      <c r="W30" s="470"/>
      <c r="X30" s="470"/>
      <c r="Y30" s="470"/>
      <c r="Z30" s="470"/>
      <c r="AA30" s="470"/>
      <c r="AB30" s="470"/>
      <c r="AC30" s="470"/>
      <c r="AD30" s="470"/>
      <c r="AE30" s="470"/>
      <c r="AF30" s="470"/>
      <c r="AG30" s="470"/>
      <c r="AH30" s="470"/>
      <c r="AI30" s="470"/>
      <c r="AJ30" s="470"/>
      <c r="AK30" s="470"/>
      <c r="AL30" s="470"/>
      <c r="AM30" s="470"/>
      <c r="AN30" s="470"/>
      <c r="AO30" s="470"/>
      <c r="AP30" s="470"/>
      <c r="AQ30" s="470"/>
      <c r="AR30" s="470"/>
      <c r="AS30" s="470"/>
      <c r="AT30" s="470"/>
      <c r="AU30" s="470"/>
      <c r="AV30" s="470"/>
      <c r="BI30" s="45"/>
      <c r="BJ30" s="45"/>
      <c r="BK30" s="45"/>
      <c r="BL30" s="45"/>
      <c r="BM30" s="45"/>
      <c r="BN30" s="45"/>
      <c r="BO30" s="45"/>
      <c r="BP30" s="45"/>
      <c r="BQ30" s="45"/>
      <c r="BR30" s="45"/>
      <c r="BS30" s="45"/>
      <c r="BT30" s="45"/>
      <c r="BU30" s="45"/>
      <c r="BV30" s="45"/>
      <c r="BW30" s="45"/>
      <c r="BX30" s="45"/>
      <c r="BY30" s="45"/>
      <c r="BZ30" s="45"/>
      <c r="CA30" s="45"/>
      <c r="CB30" s="45"/>
      <c r="CC30" s="45"/>
      <c r="CD30" s="45"/>
      <c r="DQ30" s="45"/>
      <c r="DR30" s="45"/>
      <c r="DS30" s="45"/>
      <c r="DT30" s="45"/>
      <c r="DU30" s="45"/>
      <c r="DV30" s="45"/>
      <c r="DW30" s="45"/>
      <c r="DX30" s="45"/>
      <c r="DY30" s="45"/>
      <c r="DZ30" s="45"/>
      <c r="EA30" s="45"/>
      <c r="EB30" s="45"/>
      <c r="EC30" s="45"/>
      <c r="ED30" s="45"/>
      <c r="EE30" s="45"/>
      <c r="EF30" s="45"/>
      <c r="EG30" s="45"/>
      <c r="EH30" s="45"/>
      <c r="EI30" s="45"/>
      <c r="EJ30" s="46"/>
      <c r="EK30" s="46"/>
      <c r="EL30" s="46"/>
      <c r="EM30" s="46"/>
      <c r="EN30" s="46"/>
      <c r="EO30" s="46"/>
      <c r="EP30" s="46"/>
      <c r="EQ30" s="46"/>
      <c r="ER30" s="47"/>
      <c r="ES30" s="47"/>
      <c r="ET30" s="47"/>
      <c r="EU30" s="47"/>
      <c r="EW30" s="46"/>
      <c r="EX30" s="48"/>
      <c r="EY30" s="48"/>
      <c r="EZ30" s="48"/>
      <c r="FA30" s="48"/>
      <c r="FB30" s="48"/>
      <c r="FC30" s="48"/>
      <c r="FD30" s="48"/>
      <c r="FE30" s="48"/>
      <c r="FF30" s="48"/>
      <c r="FG30" s="48"/>
      <c r="FH30" s="48"/>
      <c r="FI30" s="48"/>
      <c r="FJ30" s="48"/>
      <c r="FK30" s="48"/>
    </row>
    <row r="31" spans="50:167" s="31" customFormat="1" ht="12" thickBot="1">
      <c r="AX31" s="49"/>
      <c r="AY31" s="49"/>
      <c r="AZ31" s="49"/>
      <c r="BA31" s="49"/>
      <c r="BB31" s="49"/>
      <c r="BI31" s="44"/>
      <c r="BJ31" s="44"/>
      <c r="BK31" s="44"/>
      <c r="BL31" s="44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CB31" s="44"/>
      <c r="CC31" s="44"/>
      <c r="CD31" s="44"/>
      <c r="DQ31" s="44"/>
      <c r="DR31" s="44"/>
      <c r="DS31" s="44"/>
      <c r="DT31" s="44"/>
      <c r="DU31" s="44"/>
      <c r="DV31" s="44"/>
      <c r="DW31" s="44"/>
      <c r="DX31" s="44"/>
      <c r="DY31" s="44"/>
      <c r="DZ31" s="44"/>
      <c r="EA31" s="44"/>
      <c r="EB31" s="44"/>
      <c r="EC31" s="44"/>
      <c r="ED31" s="44"/>
      <c r="EE31" s="44"/>
      <c r="EF31" s="44"/>
      <c r="EG31" s="44"/>
      <c r="EI31" s="44"/>
      <c r="EL31" s="41" t="s">
        <v>31</v>
      </c>
      <c r="EN31" s="489">
        <v>0</v>
      </c>
      <c r="EO31" s="490"/>
      <c r="EP31" s="490"/>
      <c r="EQ31" s="490"/>
      <c r="ER31" s="490"/>
      <c r="ES31" s="490"/>
      <c r="ET31" s="490"/>
      <c r="EU31" s="490"/>
      <c r="EV31" s="490"/>
      <c r="EW31" s="490"/>
      <c r="EX31" s="490"/>
      <c r="EY31" s="490"/>
      <c r="EZ31" s="490"/>
      <c r="FA31" s="490"/>
      <c r="FB31" s="490"/>
      <c r="FC31" s="490"/>
      <c r="FD31" s="490"/>
      <c r="FE31" s="490"/>
      <c r="FF31" s="490"/>
      <c r="FG31" s="490"/>
      <c r="FH31" s="490"/>
      <c r="FI31" s="490"/>
      <c r="FJ31" s="490"/>
      <c r="FK31" s="491"/>
    </row>
    <row r="32" spans="1:167" s="31" customFormat="1" ht="4.5" customHeight="1" thickBot="1">
      <c r="A32" s="42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4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4"/>
      <c r="CA32" s="44"/>
      <c r="CB32" s="44"/>
      <c r="CC32" s="44"/>
      <c r="CD32" s="44"/>
      <c r="CE32" s="44"/>
      <c r="CF32" s="44"/>
      <c r="CG32" s="44"/>
      <c r="CH32" s="44"/>
      <c r="CI32" s="44"/>
      <c r="CJ32" s="44"/>
      <c r="CK32" s="44"/>
      <c r="CL32" s="44"/>
      <c r="CM32" s="44"/>
      <c r="CN32" s="44"/>
      <c r="CO32" s="44"/>
      <c r="CP32" s="44"/>
      <c r="CQ32" s="44"/>
      <c r="CR32" s="44"/>
      <c r="CS32" s="44"/>
      <c r="CT32" s="44"/>
      <c r="CU32" s="44"/>
      <c r="CV32" s="44"/>
      <c r="CW32" s="44"/>
      <c r="CX32" s="44"/>
      <c r="CY32" s="44"/>
      <c r="CZ32" s="44"/>
      <c r="DA32" s="44"/>
      <c r="DB32" s="44"/>
      <c r="DC32" s="44"/>
      <c r="DD32" s="44"/>
      <c r="DE32" s="44"/>
      <c r="DF32" s="44"/>
      <c r="DG32" s="44"/>
      <c r="DH32" s="44"/>
      <c r="DI32" s="44"/>
      <c r="DJ32" s="44"/>
      <c r="DK32" s="44"/>
      <c r="DL32" s="44"/>
      <c r="DM32" s="44"/>
      <c r="DN32" s="44"/>
      <c r="DO32" s="44"/>
      <c r="DP32" s="44"/>
      <c r="DQ32" s="44"/>
      <c r="DR32" s="44"/>
      <c r="DS32" s="44"/>
      <c r="DT32" s="44"/>
      <c r="DU32" s="44"/>
      <c r="DV32" s="44"/>
      <c r="DW32" s="44"/>
      <c r="DX32" s="44"/>
      <c r="DY32" s="44"/>
      <c r="DZ32" s="44"/>
      <c r="EA32" s="44"/>
      <c r="EB32" s="44"/>
      <c r="EC32" s="44"/>
      <c r="ED32" s="44"/>
      <c r="EE32" s="44"/>
      <c r="EF32" s="44"/>
      <c r="EG32" s="44"/>
      <c r="EH32" s="44"/>
      <c r="EI32" s="44"/>
      <c r="EJ32" s="40"/>
      <c r="EK32" s="40"/>
      <c r="EL32" s="40"/>
      <c r="EM32" s="40"/>
      <c r="EN32" s="40"/>
      <c r="EO32" s="40"/>
      <c r="EP32" s="40"/>
      <c r="EQ32" s="40"/>
      <c r="ER32" s="41"/>
      <c r="ES32" s="41"/>
      <c r="ET32" s="41"/>
      <c r="EU32" s="41"/>
      <c r="EW32" s="40"/>
      <c r="EX32" s="50"/>
      <c r="EY32" s="50"/>
      <c r="EZ32" s="50"/>
      <c r="FA32" s="50"/>
      <c r="FB32" s="50"/>
      <c r="FC32" s="50"/>
      <c r="FD32" s="50"/>
      <c r="FE32" s="50"/>
      <c r="FF32" s="50"/>
      <c r="FG32" s="50"/>
      <c r="FH32" s="50"/>
      <c r="FI32" s="50"/>
      <c r="FJ32" s="50"/>
      <c r="FK32" s="50"/>
    </row>
    <row r="33" spans="1:167" s="31" customFormat="1" ht="10.5" customHeight="1">
      <c r="A33" s="440" t="s">
        <v>174</v>
      </c>
      <c r="B33" s="441"/>
      <c r="C33" s="441"/>
      <c r="D33" s="441"/>
      <c r="E33" s="441"/>
      <c r="F33" s="441"/>
      <c r="G33" s="441"/>
      <c r="H33" s="441"/>
      <c r="I33" s="441"/>
      <c r="J33" s="441"/>
      <c r="K33" s="441"/>
      <c r="L33" s="441"/>
      <c r="M33" s="441"/>
      <c r="N33" s="441"/>
      <c r="O33" s="441"/>
      <c r="P33" s="441"/>
      <c r="Q33" s="441"/>
      <c r="R33" s="441"/>
      <c r="S33" s="441"/>
      <c r="T33" s="441"/>
      <c r="U33" s="441"/>
      <c r="V33" s="441"/>
      <c r="W33" s="441"/>
      <c r="X33" s="441"/>
      <c r="Y33" s="441"/>
      <c r="Z33" s="441"/>
      <c r="AA33" s="441"/>
      <c r="AB33" s="441"/>
      <c r="AC33" s="441"/>
      <c r="AD33" s="441"/>
      <c r="AE33" s="444" t="s">
        <v>175</v>
      </c>
      <c r="AF33" s="441"/>
      <c r="AG33" s="441"/>
      <c r="AH33" s="441"/>
      <c r="AI33" s="441"/>
      <c r="AJ33" s="441"/>
      <c r="AK33" s="441"/>
      <c r="AL33" s="441"/>
      <c r="AM33" s="441"/>
      <c r="AN33" s="441"/>
      <c r="AO33" s="446" t="s">
        <v>176</v>
      </c>
      <c r="AP33" s="447"/>
      <c r="AQ33" s="447"/>
      <c r="AR33" s="447"/>
      <c r="AS33" s="447"/>
      <c r="AT33" s="447"/>
      <c r="AU33" s="447"/>
      <c r="AV33" s="447"/>
      <c r="AW33" s="447"/>
      <c r="AX33" s="447"/>
      <c r="AY33" s="447"/>
      <c r="AZ33" s="447"/>
      <c r="BA33" s="447"/>
      <c r="BB33" s="447"/>
      <c r="BC33" s="447"/>
      <c r="BD33" s="447"/>
      <c r="BE33" s="447"/>
      <c r="BF33" s="447"/>
      <c r="BG33" s="447"/>
      <c r="BH33" s="448"/>
      <c r="BI33" s="483" t="s">
        <v>177</v>
      </c>
      <c r="BJ33" s="484"/>
      <c r="BK33" s="484"/>
      <c r="BL33" s="484"/>
      <c r="BM33" s="484"/>
      <c r="BN33" s="484"/>
      <c r="BO33" s="484"/>
      <c r="BP33" s="484"/>
      <c r="BQ33" s="484"/>
      <c r="BR33" s="484"/>
      <c r="BS33" s="484"/>
      <c r="BT33" s="484"/>
      <c r="BU33" s="484"/>
      <c r="BV33" s="484"/>
      <c r="BW33" s="484"/>
      <c r="BX33" s="484"/>
      <c r="BY33" s="484"/>
      <c r="BZ33" s="484"/>
      <c r="CA33" s="484"/>
      <c r="CB33" s="484"/>
      <c r="CC33" s="484"/>
      <c r="CD33" s="484"/>
      <c r="CE33" s="484"/>
      <c r="CF33" s="484"/>
      <c r="CG33" s="484"/>
      <c r="CH33" s="484"/>
      <c r="CI33" s="484"/>
      <c r="CJ33" s="484"/>
      <c r="CK33" s="484"/>
      <c r="CL33" s="484"/>
      <c r="CM33" s="485"/>
      <c r="CN33" s="407" t="s">
        <v>178</v>
      </c>
      <c r="CO33" s="408"/>
      <c r="CP33" s="408"/>
      <c r="CQ33" s="408"/>
      <c r="CR33" s="408"/>
      <c r="CS33" s="408"/>
      <c r="CT33" s="408"/>
      <c r="CU33" s="408"/>
      <c r="CV33" s="408"/>
      <c r="CW33" s="408"/>
      <c r="CX33" s="408"/>
      <c r="CY33" s="408"/>
      <c r="CZ33" s="408"/>
      <c r="DA33" s="408"/>
      <c r="DB33" s="408"/>
      <c r="DC33" s="408"/>
      <c r="DD33" s="408"/>
      <c r="DE33" s="408"/>
      <c r="DF33" s="408"/>
      <c r="DG33" s="408"/>
      <c r="DH33" s="408"/>
      <c r="DI33" s="408"/>
      <c r="DJ33" s="408"/>
      <c r="DK33" s="408"/>
      <c r="DL33" s="408"/>
      <c r="DM33" s="408"/>
      <c r="DN33" s="408"/>
      <c r="DO33" s="409"/>
      <c r="DP33" s="416" t="s">
        <v>179</v>
      </c>
      <c r="DQ33" s="417"/>
      <c r="DR33" s="417"/>
      <c r="DS33" s="417"/>
      <c r="DT33" s="417"/>
      <c r="DU33" s="417"/>
      <c r="DV33" s="417"/>
      <c r="DW33" s="417"/>
      <c r="DX33" s="417"/>
      <c r="DY33" s="417"/>
      <c r="DZ33" s="417"/>
      <c r="EA33" s="417"/>
      <c r="EB33" s="417"/>
      <c r="EC33" s="417"/>
      <c r="ED33" s="417"/>
      <c r="EE33" s="417"/>
      <c r="EF33" s="417"/>
      <c r="EG33" s="417"/>
      <c r="EH33" s="417"/>
      <c r="EI33" s="417"/>
      <c r="EJ33" s="417"/>
      <c r="EK33" s="417"/>
      <c r="EL33" s="417"/>
      <c r="EM33" s="417"/>
      <c r="EN33" s="417"/>
      <c r="EO33" s="417"/>
      <c r="EP33" s="417"/>
      <c r="EQ33" s="417"/>
      <c r="ER33" s="417"/>
      <c r="ES33" s="417"/>
      <c r="ET33" s="417"/>
      <c r="EU33" s="417"/>
      <c r="EV33" s="417"/>
      <c r="EW33" s="417"/>
      <c r="EX33" s="417"/>
      <c r="EY33" s="417"/>
      <c r="EZ33" s="417"/>
      <c r="FA33" s="417"/>
      <c r="FB33" s="417"/>
      <c r="FC33" s="417"/>
      <c r="FD33" s="417"/>
      <c r="FE33" s="417"/>
      <c r="FF33" s="417"/>
      <c r="FG33" s="417"/>
      <c r="FH33" s="417"/>
      <c r="FI33" s="417"/>
      <c r="FJ33" s="417"/>
      <c r="FK33" s="418"/>
    </row>
    <row r="34" spans="1:167" s="31" customFormat="1" ht="10.5" customHeight="1">
      <c r="A34" s="442"/>
      <c r="B34" s="443"/>
      <c r="C34" s="443"/>
      <c r="D34" s="443"/>
      <c r="E34" s="443"/>
      <c r="F34" s="443"/>
      <c r="G34" s="443"/>
      <c r="H34" s="443"/>
      <c r="I34" s="443"/>
      <c r="J34" s="443"/>
      <c r="K34" s="443"/>
      <c r="L34" s="443"/>
      <c r="M34" s="443"/>
      <c r="N34" s="443"/>
      <c r="O34" s="443"/>
      <c r="P34" s="443"/>
      <c r="Q34" s="443"/>
      <c r="R34" s="443"/>
      <c r="S34" s="443"/>
      <c r="T34" s="443"/>
      <c r="U34" s="443"/>
      <c r="V34" s="443"/>
      <c r="W34" s="443"/>
      <c r="X34" s="443"/>
      <c r="Y34" s="443"/>
      <c r="Z34" s="443"/>
      <c r="AA34" s="443"/>
      <c r="AB34" s="443"/>
      <c r="AC34" s="443"/>
      <c r="AD34" s="443"/>
      <c r="AE34" s="445"/>
      <c r="AF34" s="443"/>
      <c r="AG34" s="443"/>
      <c r="AH34" s="443"/>
      <c r="AI34" s="443"/>
      <c r="AJ34" s="443"/>
      <c r="AK34" s="443"/>
      <c r="AL34" s="443"/>
      <c r="AM34" s="443"/>
      <c r="AN34" s="443"/>
      <c r="AO34" s="449"/>
      <c r="AP34" s="450"/>
      <c r="AQ34" s="450"/>
      <c r="AR34" s="450"/>
      <c r="AS34" s="450"/>
      <c r="AT34" s="450"/>
      <c r="AU34" s="450"/>
      <c r="AV34" s="450"/>
      <c r="AW34" s="450"/>
      <c r="AX34" s="450"/>
      <c r="AY34" s="450"/>
      <c r="AZ34" s="450"/>
      <c r="BA34" s="450"/>
      <c r="BB34" s="450"/>
      <c r="BC34" s="450"/>
      <c r="BD34" s="450"/>
      <c r="BE34" s="450"/>
      <c r="BF34" s="450"/>
      <c r="BG34" s="450"/>
      <c r="BH34" s="451"/>
      <c r="BI34" s="486" t="s">
        <v>180</v>
      </c>
      <c r="BJ34" s="487"/>
      <c r="BK34" s="487"/>
      <c r="BL34" s="487"/>
      <c r="BM34" s="487"/>
      <c r="BN34" s="487"/>
      <c r="BO34" s="487"/>
      <c r="BP34" s="487"/>
      <c r="BQ34" s="487"/>
      <c r="BR34" s="487"/>
      <c r="BS34" s="487"/>
      <c r="BT34" s="487"/>
      <c r="BU34" s="487"/>
      <c r="BV34" s="487"/>
      <c r="BW34" s="487"/>
      <c r="BX34" s="487"/>
      <c r="BY34" s="487"/>
      <c r="BZ34" s="487"/>
      <c r="CA34" s="487"/>
      <c r="CB34" s="487"/>
      <c r="CC34" s="487"/>
      <c r="CD34" s="487"/>
      <c r="CE34" s="487"/>
      <c r="CF34" s="487"/>
      <c r="CG34" s="487"/>
      <c r="CH34" s="487"/>
      <c r="CI34" s="487"/>
      <c r="CJ34" s="487"/>
      <c r="CK34" s="487"/>
      <c r="CL34" s="487"/>
      <c r="CM34" s="488"/>
      <c r="CN34" s="410"/>
      <c r="CO34" s="411"/>
      <c r="CP34" s="411"/>
      <c r="CQ34" s="411"/>
      <c r="CR34" s="411"/>
      <c r="CS34" s="411"/>
      <c r="CT34" s="411"/>
      <c r="CU34" s="411"/>
      <c r="CV34" s="411"/>
      <c r="CW34" s="411"/>
      <c r="CX34" s="411"/>
      <c r="CY34" s="411"/>
      <c r="CZ34" s="411"/>
      <c r="DA34" s="411"/>
      <c r="DB34" s="411"/>
      <c r="DC34" s="411"/>
      <c r="DD34" s="411"/>
      <c r="DE34" s="411"/>
      <c r="DF34" s="411"/>
      <c r="DG34" s="411"/>
      <c r="DH34" s="411"/>
      <c r="DI34" s="411"/>
      <c r="DJ34" s="411"/>
      <c r="DK34" s="411"/>
      <c r="DL34" s="411"/>
      <c r="DM34" s="411"/>
      <c r="DN34" s="411"/>
      <c r="DO34" s="412"/>
      <c r="DP34" s="419"/>
      <c r="DQ34" s="420"/>
      <c r="DR34" s="420"/>
      <c r="DS34" s="420"/>
      <c r="DT34" s="420"/>
      <c r="DU34" s="420"/>
      <c r="DV34" s="420"/>
      <c r="DW34" s="420"/>
      <c r="DX34" s="420"/>
      <c r="DY34" s="420"/>
      <c r="DZ34" s="420"/>
      <c r="EA34" s="420"/>
      <c r="EB34" s="420"/>
      <c r="EC34" s="420"/>
      <c r="ED34" s="420"/>
      <c r="EE34" s="420"/>
      <c r="EF34" s="420"/>
      <c r="EG34" s="420"/>
      <c r="EH34" s="420"/>
      <c r="EI34" s="420"/>
      <c r="EJ34" s="420"/>
      <c r="EK34" s="420"/>
      <c r="EL34" s="420"/>
      <c r="EM34" s="420"/>
      <c r="EN34" s="420"/>
      <c r="EO34" s="420"/>
      <c r="EP34" s="420"/>
      <c r="EQ34" s="420"/>
      <c r="ER34" s="420"/>
      <c r="ES34" s="420"/>
      <c r="ET34" s="420"/>
      <c r="EU34" s="420"/>
      <c r="EV34" s="420"/>
      <c r="EW34" s="420"/>
      <c r="EX34" s="420"/>
      <c r="EY34" s="420"/>
      <c r="EZ34" s="420"/>
      <c r="FA34" s="420"/>
      <c r="FB34" s="420"/>
      <c r="FC34" s="420"/>
      <c r="FD34" s="420"/>
      <c r="FE34" s="420"/>
      <c r="FF34" s="420"/>
      <c r="FG34" s="420"/>
      <c r="FH34" s="420"/>
      <c r="FI34" s="420"/>
      <c r="FJ34" s="420"/>
      <c r="FK34" s="421"/>
    </row>
    <row r="35" spans="1:167" s="51" customFormat="1" ht="10.5" customHeight="1">
      <c r="A35" s="442"/>
      <c r="B35" s="443"/>
      <c r="C35" s="443"/>
      <c r="D35" s="443"/>
      <c r="E35" s="443"/>
      <c r="F35" s="443"/>
      <c r="G35" s="443"/>
      <c r="H35" s="443"/>
      <c r="I35" s="443"/>
      <c r="J35" s="443"/>
      <c r="K35" s="443"/>
      <c r="L35" s="443"/>
      <c r="M35" s="443"/>
      <c r="N35" s="443"/>
      <c r="O35" s="443"/>
      <c r="P35" s="443"/>
      <c r="Q35" s="443"/>
      <c r="R35" s="443"/>
      <c r="S35" s="443"/>
      <c r="T35" s="443"/>
      <c r="U35" s="443"/>
      <c r="V35" s="443"/>
      <c r="W35" s="443"/>
      <c r="X35" s="443"/>
      <c r="Y35" s="443"/>
      <c r="Z35" s="443"/>
      <c r="AA35" s="443"/>
      <c r="AB35" s="443"/>
      <c r="AC35" s="443"/>
      <c r="AD35" s="443"/>
      <c r="AE35" s="443"/>
      <c r="AF35" s="443"/>
      <c r="AG35" s="443"/>
      <c r="AH35" s="443"/>
      <c r="AI35" s="443"/>
      <c r="AJ35" s="443"/>
      <c r="AK35" s="443"/>
      <c r="AL35" s="443"/>
      <c r="AM35" s="443"/>
      <c r="AN35" s="443"/>
      <c r="AO35" s="449"/>
      <c r="AP35" s="450"/>
      <c r="AQ35" s="450"/>
      <c r="AR35" s="450"/>
      <c r="AS35" s="450"/>
      <c r="AT35" s="450"/>
      <c r="AU35" s="450"/>
      <c r="AV35" s="450"/>
      <c r="AW35" s="450"/>
      <c r="AX35" s="450"/>
      <c r="AY35" s="450"/>
      <c r="AZ35" s="450"/>
      <c r="BA35" s="450"/>
      <c r="BB35" s="450"/>
      <c r="BC35" s="450"/>
      <c r="BD35" s="450"/>
      <c r="BE35" s="450"/>
      <c r="BF35" s="450"/>
      <c r="BG35" s="450"/>
      <c r="BH35" s="451"/>
      <c r="BI35" s="227"/>
      <c r="BJ35" s="228"/>
      <c r="BK35" s="228"/>
      <c r="BL35" s="228"/>
      <c r="BM35" s="228"/>
      <c r="BN35" s="228"/>
      <c r="BO35" s="228"/>
      <c r="BP35" s="228"/>
      <c r="BQ35" s="228"/>
      <c r="BR35" s="228"/>
      <c r="BS35" s="228"/>
      <c r="BT35" s="228"/>
      <c r="BU35" s="228"/>
      <c r="BV35" s="228"/>
      <c r="BW35" s="228"/>
      <c r="BX35" s="228"/>
      <c r="BY35" s="228"/>
      <c r="BZ35" s="228"/>
      <c r="CA35" s="229" t="s">
        <v>181</v>
      </c>
      <c r="CB35" s="455"/>
      <c r="CC35" s="455"/>
      <c r="CD35" s="455"/>
      <c r="CE35" s="228" t="s">
        <v>151</v>
      </c>
      <c r="CF35" s="228"/>
      <c r="CG35" s="228"/>
      <c r="CH35" s="228"/>
      <c r="CI35" s="228"/>
      <c r="CJ35" s="228"/>
      <c r="CK35" s="228"/>
      <c r="CL35" s="228"/>
      <c r="CM35" s="230"/>
      <c r="CN35" s="410"/>
      <c r="CO35" s="411"/>
      <c r="CP35" s="411"/>
      <c r="CQ35" s="411"/>
      <c r="CR35" s="411"/>
      <c r="CS35" s="411"/>
      <c r="CT35" s="411"/>
      <c r="CU35" s="411"/>
      <c r="CV35" s="411"/>
      <c r="CW35" s="411"/>
      <c r="CX35" s="411"/>
      <c r="CY35" s="411"/>
      <c r="CZ35" s="411"/>
      <c r="DA35" s="411"/>
      <c r="DB35" s="411"/>
      <c r="DC35" s="411"/>
      <c r="DD35" s="411"/>
      <c r="DE35" s="411"/>
      <c r="DF35" s="411"/>
      <c r="DG35" s="411"/>
      <c r="DH35" s="411"/>
      <c r="DI35" s="411"/>
      <c r="DJ35" s="411"/>
      <c r="DK35" s="411"/>
      <c r="DL35" s="411"/>
      <c r="DM35" s="411"/>
      <c r="DN35" s="411"/>
      <c r="DO35" s="412"/>
      <c r="DP35" s="419"/>
      <c r="DQ35" s="420"/>
      <c r="DR35" s="420"/>
      <c r="DS35" s="420"/>
      <c r="DT35" s="420"/>
      <c r="DU35" s="420"/>
      <c r="DV35" s="420"/>
      <c r="DW35" s="420"/>
      <c r="DX35" s="420"/>
      <c r="DY35" s="420"/>
      <c r="DZ35" s="420"/>
      <c r="EA35" s="420"/>
      <c r="EB35" s="420"/>
      <c r="EC35" s="420"/>
      <c r="ED35" s="420"/>
      <c r="EE35" s="420"/>
      <c r="EF35" s="420"/>
      <c r="EG35" s="420"/>
      <c r="EH35" s="420"/>
      <c r="EI35" s="420"/>
      <c r="EJ35" s="420"/>
      <c r="EK35" s="420"/>
      <c r="EL35" s="420"/>
      <c r="EM35" s="420"/>
      <c r="EN35" s="420"/>
      <c r="EO35" s="420"/>
      <c r="EP35" s="420"/>
      <c r="EQ35" s="420"/>
      <c r="ER35" s="420"/>
      <c r="ES35" s="420"/>
      <c r="ET35" s="420"/>
      <c r="EU35" s="420"/>
      <c r="EV35" s="420"/>
      <c r="EW35" s="420"/>
      <c r="EX35" s="420"/>
      <c r="EY35" s="420"/>
      <c r="EZ35" s="420"/>
      <c r="FA35" s="420"/>
      <c r="FB35" s="420"/>
      <c r="FC35" s="420"/>
      <c r="FD35" s="420"/>
      <c r="FE35" s="420"/>
      <c r="FF35" s="420"/>
      <c r="FG35" s="420"/>
      <c r="FH35" s="420"/>
      <c r="FI35" s="420"/>
      <c r="FJ35" s="420"/>
      <c r="FK35" s="421"/>
    </row>
    <row r="36" spans="1:167" s="51" customFormat="1" ht="3" customHeight="1">
      <c r="A36" s="442"/>
      <c r="B36" s="443"/>
      <c r="C36" s="443"/>
      <c r="D36" s="443"/>
      <c r="E36" s="443"/>
      <c r="F36" s="443"/>
      <c r="G36" s="443"/>
      <c r="H36" s="443"/>
      <c r="I36" s="443"/>
      <c r="J36" s="443"/>
      <c r="K36" s="443"/>
      <c r="L36" s="443"/>
      <c r="M36" s="443"/>
      <c r="N36" s="443"/>
      <c r="O36" s="443"/>
      <c r="P36" s="443"/>
      <c r="Q36" s="443"/>
      <c r="R36" s="443"/>
      <c r="S36" s="443"/>
      <c r="T36" s="443"/>
      <c r="U36" s="443"/>
      <c r="V36" s="443"/>
      <c r="W36" s="443"/>
      <c r="X36" s="443"/>
      <c r="Y36" s="443"/>
      <c r="Z36" s="443"/>
      <c r="AA36" s="443"/>
      <c r="AB36" s="443"/>
      <c r="AC36" s="443"/>
      <c r="AD36" s="443"/>
      <c r="AE36" s="443"/>
      <c r="AF36" s="443"/>
      <c r="AG36" s="443"/>
      <c r="AH36" s="443"/>
      <c r="AI36" s="443"/>
      <c r="AJ36" s="443"/>
      <c r="AK36" s="443"/>
      <c r="AL36" s="443"/>
      <c r="AM36" s="443"/>
      <c r="AN36" s="443"/>
      <c r="AO36" s="449"/>
      <c r="AP36" s="450"/>
      <c r="AQ36" s="450"/>
      <c r="AR36" s="450"/>
      <c r="AS36" s="450"/>
      <c r="AT36" s="450"/>
      <c r="AU36" s="450"/>
      <c r="AV36" s="450"/>
      <c r="AW36" s="450"/>
      <c r="AX36" s="450"/>
      <c r="AY36" s="450"/>
      <c r="AZ36" s="450"/>
      <c r="BA36" s="450"/>
      <c r="BB36" s="450"/>
      <c r="BC36" s="450"/>
      <c r="BD36" s="450"/>
      <c r="BE36" s="450"/>
      <c r="BF36" s="450"/>
      <c r="BG36" s="450"/>
      <c r="BH36" s="451"/>
      <c r="BI36" s="231"/>
      <c r="BJ36" s="232"/>
      <c r="BK36" s="232"/>
      <c r="BL36" s="232"/>
      <c r="BM36" s="232"/>
      <c r="BN36" s="232"/>
      <c r="BO36" s="232"/>
      <c r="BP36" s="232"/>
      <c r="BQ36" s="232"/>
      <c r="BR36" s="232"/>
      <c r="BS36" s="232"/>
      <c r="BT36" s="232"/>
      <c r="BU36" s="232"/>
      <c r="BV36" s="232"/>
      <c r="BW36" s="232"/>
      <c r="BX36" s="232"/>
      <c r="BY36" s="232"/>
      <c r="BZ36" s="232"/>
      <c r="CA36" s="232"/>
      <c r="CB36" s="232"/>
      <c r="CC36" s="232"/>
      <c r="CD36" s="232"/>
      <c r="CE36" s="232"/>
      <c r="CF36" s="232"/>
      <c r="CG36" s="232"/>
      <c r="CH36" s="232"/>
      <c r="CI36" s="232"/>
      <c r="CJ36" s="232"/>
      <c r="CK36" s="232"/>
      <c r="CL36" s="232"/>
      <c r="CM36" s="233"/>
      <c r="CN36" s="413"/>
      <c r="CO36" s="414"/>
      <c r="CP36" s="414"/>
      <c r="CQ36" s="414"/>
      <c r="CR36" s="414"/>
      <c r="CS36" s="414"/>
      <c r="CT36" s="414"/>
      <c r="CU36" s="414"/>
      <c r="CV36" s="414"/>
      <c r="CW36" s="414"/>
      <c r="CX36" s="414"/>
      <c r="CY36" s="414"/>
      <c r="CZ36" s="414"/>
      <c r="DA36" s="414"/>
      <c r="DB36" s="414"/>
      <c r="DC36" s="414"/>
      <c r="DD36" s="414"/>
      <c r="DE36" s="414"/>
      <c r="DF36" s="414"/>
      <c r="DG36" s="414"/>
      <c r="DH36" s="414"/>
      <c r="DI36" s="414"/>
      <c r="DJ36" s="414"/>
      <c r="DK36" s="414"/>
      <c r="DL36" s="414"/>
      <c r="DM36" s="414"/>
      <c r="DN36" s="414"/>
      <c r="DO36" s="415"/>
      <c r="DP36" s="422"/>
      <c r="DQ36" s="423"/>
      <c r="DR36" s="423"/>
      <c r="DS36" s="423"/>
      <c r="DT36" s="423"/>
      <c r="DU36" s="423"/>
      <c r="DV36" s="423"/>
      <c r="DW36" s="423"/>
      <c r="DX36" s="423"/>
      <c r="DY36" s="423"/>
      <c r="DZ36" s="423"/>
      <c r="EA36" s="423"/>
      <c r="EB36" s="423"/>
      <c r="EC36" s="423"/>
      <c r="ED36" s="423"/>
      <c r="EE36" s="423"/>
      <c r="EF36" s="423"/>
      <c r="EG36" s="423"/>
      <c r="EH36" s="423"/>
      <c r="EI36" s="423"/>
      <c r="EJ36" s="423"/>
      <c r="EK36" s="423"/>
      <c r="EL36" s="423"/>
      <c r="EM36" s="423"/>
      <c r="EN36" s="423"/>
      <c r="EO36" s="423"/>
      <c r="EP36" s="423"/>
      <c r="EQ36" s="423"/>
      <c r="ER36" s="423"/>
      <c r="ES36" s="423"/>
      <c r="ET36" s="423"/>
      <c r="EU36" s="423"/>
      <c r="EV36" s="423"/>
      <c r="EW36" s="423"/>
      <c r="EX36" s="423"/>
      <c r="EY36" s="423"/>
      <c r="EZ36" s="423"/>
      <c r="FA36" s="423"/>
      <c r="FB36" s="423"/>
      <c r="FC36" s="423"/>
      <c r="FD36" s="423"/>
      <c r="FE36" s="423"/>
      <c r="FF36" s="423"/>
      <c r="FG36" s="423"/>
      <c r="FH36" s="423"/>
      <c r="FI36" s="423"/>
      <c r="FJ36" s="423"/>
      <c r="FK36" s="424"/>
    </row>
    <row r="37" spans="1:167" s="51" customFormat="1" ht="14.25" customHeight="1">
      <c r="A37" s="442"/>
      <c r="B37" s="443"/>
      <c r="C37" s="443"/>
      <c r="D37" s="443"/>
      <c r="E37" s="443"/>
      <c r="F37" s="443"/>
      <c r="G37" s="443"/>
      <c r="H37" s="443"/>
      <c r="I37" s="443"/>
      <c r="J37" s="443"/>
      <c r="K37" s="443"/>
      <c r="L37" s="443"/>
      <c r="M37" s="443"/>
      <c r="N37" s="443"/>
      <c r="O37" s="443"/>
      <c r="P37" s="443"/>
      <c r="Q37" s="443"/>
      <c r="R37" s="443"/>
      <c r="S37" s="443"/>
      <c r="T37" s="443"/>
      <c r="U37" s="443"/>
      <c r="V37" s="443"/>
      <c r="W37" s="443"/>
      <c r="X37" s="443"/>
      <c r="Y37" s="443"/>
      <c r="Z37" s="443"/>
      <c r="AA37" s="443"/>
      <c r="AB37" s="443"/>
      <c r="AC37" s="443"/>
      <c r="AD37" s="443"/>
      <c r="AE37" s="443"/>
      <c r="AF37" s="443"/>
      <c r="AG37" s="443"/>
      <c r="AH37" s="443"/>
      <c r="AI37" s="443"/>
      <c r="AJ37" s="443"/>
      <c r="AK37" s="443"/>
      <c r="AL37" s="443"/>
      <c r="AM37" s="443"/>
      <c r="AN37" s="443"/>
      <c r="AO37" s="452"/>
      <c r="AP37" s="453"/>
      <c r="AQ37" s="453"/>
      <c r="AR37" s="453"/>
      <c r="AS37" s="453"/>
      <c r="AT37" s="453"/>
      <c r="AU37" s="453"/>
      <c r="AV37" s="453"/>
      <c r="AW37" s="453"/>
      <c r="AX37" s="453"/>
      <c r="AY37" s="453"/>
      <c r="AZ37" s="453"/>
      <c r="BA37" s="453"/>
      <c r="BB37" s="453"/>
      <c r="BC37" s="453"/>
      <c r="BD37" s="453"/>
      <c r="BE37" s="453"/>
      <c r="BF37" s="453"/>
      <c r="BG37" s="453"/>
      <c r="BH37" s="454"/>
      <c r="BI37" s="425" t="s">
        <v>182</v>
      </c>
      <c r="BJ37" s="425"/>
      <c r="BK37" s="425"/>
      <c r="BL37" s="425"/>
      <c r="BM37" s="425"/>
      <c r="BN37" s="425"/>
      <c r="BO37" s="425"/>
      <c r="BP37" s="425"/>
      <c r="BQ37" s="425"/>
      <c r="BR37" s="425"/>
      <c r="BS37" s="425" t="s">
        <v>183</v>
      </c>
      <c r="BT37" s="425"/>
      <c r="BU37" s="425"/>
      <c r="BV37" s="425"/>
      <c r="BW37" s="425"/>
      <c r="BX37" s="425"/>
      <c r="BY37" s="425"/>
      <c r="BZ37" s="425"/>
      <c r="CA37" s="425"/>
      <c r="CB37" s="425"/>
      <c r="CC37" s="425"/>
      <c r="CD37" s="425"/>
      <c r="CE37" s="425"/>
      <c r="CF37" s="425"/>
      <c r="CG37" s="425"/>
      <c r="CH37" s="425"/>
      <c r="CI37" s="425"/>
      <c r="CJ37" s="425"/>
      <c r="CK37" s="425"/>
      <c r="CL37" s="425"/>
      <c r="CM37" s="425"/>
      <c r="CN37" s="464" t="s">
        <v>182</v>
      </c>
      <c r="CO37" s="465"/>
      <c r="CP37" s="465"/>
      <c r="CQ37" s="465"/>
      <c r="CR37" s="465"/>
      <c r="CS37" s="465"/>
      <c r="CT37" s="465"/>
      <c r="CU37" s="465"/>
      <c r="CV37" s="465"/>
      <c r="CW37" s="465"/>
      <c r="CX37" s="465"/>
      <c r="CY37" s="465"/>
      <c r="CZ37" s="465"/>
      <c r="DA37" s="466"/>
      <c r="DB37" s="464" t="s">
        <v>183</v>
      </c>
      <c r="DC37" s="465"/>
      <c r="DD37" s="465"/>
      <c r="DE37" s="465"/>
      <c r="DF37" s="465"/>
      <c r="DG37" s="465"/>
      <c r="DH37" s="465"/>
      <c r="DI37" s="465"/>
      <c r="DJ37" s="465"/>
      <c r="DK37" s="465"/>
      <c r="DL37" s="465"/>
      <c r="DM37" s="465"/>
      <c r="DN37" s="465"/>
      <c r="DO37" s="466"/>
      <c r="DP37" s="425" t="s">
        <v>184</v>
      </c>
      <c r="DQ37" s="425"/>
      <c r="DR37" s="425"/>
      <c r="DS37" s="425"/>
      <c r="DT37" s="425"/>
      <c r="DU37" s="425"/>
      <c r="DV37" s="425"/>
      <c r="DW37" s="425"/>
      <c r="DX37" s="425"/>
      <c r="DY37" s="425"/>
      <c r="DZ37" s="425"/>
      <c r="EA37" s="425"/>
      <c r="EB37" s="425"/>
      <c r="EC37" s="425"/>
      <c r="ED37" s="425"/>
      <c r="EE37" s="425"/>
      <c r="EF37" s="425"/>
      <c r="EG37" s="425"/>
      <c r="EH37" s="425"/>
      <c r="EI37" s="425"/>
      <c r="EJ37" s="425"/>
      <c r="EK37" s="425"/>
      <c r="EL37" s="425"/>
      <c r="EM37" s="425"/>
      <c r="EN37" s="425" t="s">
        <v>185</v>
      </c>
      <c r="EO37" s="425"/>
      <c r="EP37" s="425"/>
      <c r="EQ37" s="425"/>
      <c r="ER37" s="425"/>
      <c r="ES37" s="425"/>
      <c r="ET37" s="425"/>
      <c r="EU37" s="425"/>
      <c r="EV37" s="425"/>
      <c r="EW37" s="425"/>
      <c r="EX37" s="425"/>
      <c r="EY37" s="425"/>
      <c r="EZ37" s="425"/>
      <c r="FA37" s="425"/>
      <c r="FB37" s="425"/>
      <c r="FC37" s="425"/>
      <c r="FD37" s="425"/>
      <c r="FE37" s="425"/>
      <c r="FF37" s="425"/>
      <c r="FG37" s="425"/>
      <c r="FH37" s="425"/>
      <c r="FI37" s="425"/>
      <c r="FJ37" s="425"/>
      <c r="FK37" s="426"/>
    </row>
    <row r="38" spans="1:167" s="31" customFormat="1" ht="10.5" customHeight="1" thickBot="1">
      <c r="A38" s="427">
        <v>1</v>
      </c>
      <c r="B38" s="406"/>
      <c r="C38" s="406"/>
      <c r="D38" s="406"/>
      <c r="E38" s="406"/>
      <c r="F38" s="406"/>
      <c r="G38" s="406"/>
      <c r="H38" s="406"/>
      <c r="I38" s="406"/>
      <c r="J38" s="406"/>
      <c r="K38" s="406"/>
      <c r="L38" s="406"/>
      <c r="M38" s="406"/>
      <c r="N38" s="406"/>
      <c r="O38" s="406"/>
      <c r="P38" s="406"/>
      <c r="Q38" s="406"/>
      <c r="R38" s="406"/>
      <c r="S38" s="406"/>
      <c r="T38" s="406"/>
      <c r="U38" s="406"/>
      <c r="V38" s="406"/>
      <c r="W38" s="406"/>
      <c r="X38" s="406"/>
      <c r="Y38" s="406"/>
      <c r="Z38" s="406"/>
      <c r="AA38" s="406"/>
      <c r="AB38" s="406"/>
      <c r="AC38" s="406"/>
      <c r="AD38" s="406"/>
      <c r="AE38" s="406">
        <v>2</v>
      </c>
      <c r="AF38" s="406"/>
      <c r="AG38" s="406"/>
      <c r="AH38" s="406"/>
      <c r="AI38" s="406"/>
      <c r="AJ38" s="406"/>
      <c r="AK38" s="406"/>
      <c r="AL38" s="406"/>
      <c r="AM38" s="406"/>
      <c r="AN38" s="406"/>
      <c r="AO38" s="428">
        <v>3</v>
      </c>
      <c r="AP38" s="429"/>
      <c r="AQ38" s="429"/>
      <c r="AR38" s="429"/>
      <c r="AS38" s="429"/>
      <c r="AT38" s="429"/>
      <c r="AU38" s="429"/>
      <c r="AV38" s="429"/>
      <c r="AW38" s="429"/>
      <c r="AX38" s="429"/>
      <c r="AY38" s="429"/>
      <c r="AZ38" s="429"/>
      <c r="BA38" s="429"/>
      <c r="BB38" s="429"/>
      <c r="BC38" s="429"/>
      <c r="BD38" s="429"/>
      <c r="BE38" s="429"/>
      <c r="BF38" s="429"/>
      <c r="BG38" s="429"/>
      <c r="BH38" s="430"/>
      <c r="BI38" s="406">
        <v>4</v>
      </c>
      <c r="BJ38" s="406"/>
      <c r="BK38" s="406"/>
      <c r="BL38" s="406"/>
      <c r="BM38" s="406"/>
      <c r="BN38" s="406"/>
      <c r="BO38" s="406"/>
      <c r="BP38" s="406"/>
      <c r="BQ38" s="406"/>
      <c r="BR38" s="406"/>
      <c r="BS38" s="406">
        <v>5</v>
      </c>
      <c r="BT38" s="406"/>
      <c r="BU38" s="406"/>
      <c r="BV38" s="406"/>
      <c r="BW38" s="406"/>
      <c r="BX38" s="406"/>
      <c r="BY38" s="406"/>
      <c r="BZ38" s="406"/>
      <c r="CA38" s="406"/>
      <c r="CB38" s="406"/>
      <c r="CC38" s="406"/>
      <c r="CD38" s="406"/>
      <c r="CE38" s="406"/>
      <c r="CF38" s="406"/>
      <c r="CG38" s="406"/>
      <c r="CH38" s="406"/>
      <c r="CI38" s="406"/>
      <c r="CJ38" s="406"/>
      <c r="CK38" s="406"/>
      <c r="CL38" s="406"/>
      <c r="CM38" s="406"/>
      <c r="CN38" s="406">
        <v>6</v>
      </c>
      <c r="CO38" s="406"/>
      <c r="CP38" s="406"/>
      <c r="CQ38" s="406"/>
      <c r="CR38" s="406"/>
      <c r="CS38" s="406"/>
      <c r="CT38" s="406"/>
      <c r="CU38" s="406"/>
      <c r="CV38" s="406"/>
      <c r="CW38" s="406"/>
      <c r="CX38" s="406"/>
      <c r="CY38" s="406"/>
      <c r="CZ38" s="406"/>
      <c r="DA38" s="406"/>
      <c r="DB38" s="406">
        <v>7</v>
      </c>
      <c r="DC38" s="406"/>
      <c r="DD38" s="406"/>
      <c r="DE38" s="406"/>
      <c r="DF38" s="406"/>
      <c r="DG38" s="406"/>
      <c r="DH38" s="406"/>
      <c r="DI38" s="406"/>
      <c r="DJ38" s="406"/>
      <c r="DK38" s="406"/>
      <c r="DL38" s="406"/>
      <c r="DM38" s="406"/>
      <c r="DN38" s="406"/>
      <c r="DO38" s="406"/>
      <c r="DP38" s="406">
        <v>8</v>
      </c>
      <c r="DQ38" s="406"/>
      <c r="DR38" s="406"/>
      <c r="DS38" s="406"/>
      <c r="DT38" s="406"/>
      <c r="DU38" s="406"/>
      <c r="DV38" s="406"/>
      <c r="DW38" s="406"/>
      <c r="DX38" s="406"/>
      <c r="DY38" s="406"/>
      <c r="DZ38" s="406"/>
      <c r="EA38" s="406"/>
      <c r="EB38" s="406"/>
      <c r="EC38" s="406"/>
      <c r="ED38" s="406"/>
      <c r="EE38" s="406"/>
      <c r="EF38" s="406"/>
      <c r="EG38" s="406"/>
      <c r="EH38" s="406"/>
      <c r="EI38" s="406"/>
      <c r="EJ38" s="406"/>
      <c r="EK38" s="406"/>
      <c r="EL38" s="406"/>
      <c r="EM38" s="406"/>
      <c r="EN38" s="406">
        <v>9</v>
      </c>
      <c r="EO38" s="406"/>
      <c r="EP38" s="406"/>
      <c r="EQ38" s="406"/>
      <c r="ER38" s="406"/>
      <c r="ES38" s="406"/>
      <c r="ET38" s="406"/>
      <c r="EU38" s="406"/>
      <c r="EV38" s="406"/>
      <c r="EW38" s="406"/>
      <c r="EX38" s="406"/>
      <c r="EY38" s="406"/>
      <c r="EZ38" s="406"/>
      <c r="FA38" s="406"/>
      <c r="FB38" s="406"/>
      <c r="FC38" s="406"/>
      <c r="FD38" s="406"/>
      <c r="FE38" s="406"/>
      <c r="FF38" s="406"/>
      <c r="FG38" s="406"/>
      <c r="FH38" s="406"/>
      <c r="FI38" s="406"/>
      <c r="FJ38" s="406"/>
      <c r="FK38" s="431"/>
    </row>
    <row r="39" spans="1:167" s="31" customFormat="1" ht="12.75" hidden="1">
      <c r="A39" s="368" t="s">
        <v>268</v>
      </c>
      <c r="B39" s="369"/>
      <c r="C39" s="369"/>
      <c r="D39" s="369"/>
      <c r="E39" s="369"/>
      <c r="F39" s="369"/>
      <c r="G39" s="369"/>
      <c r="H39" s="369"/>
      <c r="I39" s="369"/>
      <c r="J39" s="369"/>
      <c r="K39" s="369"/>
      <c r="L39" s="369"/>
      <c r="M39" s="369"/>
      <c r="N39" s="369"/>
      <c r="O39" s="369"/>
      <c r="P39" s="369"/>
      <c r="Q39" s="369"/>
      <c r="R39" s="369"/>
      <c r="S39" s="369"/>
      <c r="T39" s="369"/>
      <c r="U39" s="369"/>
      <c r="V39" s="369"/>
      <c r="W39" s="369"/>
      <c r="X39" s="369"/>
      <c r="Y39" s="369"/>
      <c r="Z39" s="369"/>
      <c r="AA39" s="369"/>
      <c r="AB39" s="369"/>
      <c r="AC39" s="369"/>
      <c r="AD39" s="369"/>
      <c r="AE39" s="363" t="s">
        <v>231</v>
      </c>
      <c r="AF39" s="363"/>
      <c r="AG39" s="363"/>
      <c r="AH39" s="363"/>
      <c r="AI39" s="363"/>
      <c r="AJ39" s="363"/>
      <c r="AK39" s="363"/>
      <c r="AL39" s="363"/>
      <c r="AM39" s="363"/>
      <c r="AN39" s="363"/>
      <c r="AO39" s="376" t="s">
        <v>272</v>
      </c>
      <c r="AP39" s="376"/>
      <c r="AQ39" s="376"/>
      <c r="AR39" s="376"/>
      <c r="AS39" s="376"/>
      <c r="AT39" s="376"/>
      <c r="AU39" s="376"/>
      <c r="AV39" s="376"/>
      <c r="AW39" s="376"/>
      <c r="AX39" s="376"/>
      <c r="AY39" s="376"/>
      <c r="AZ39" s="376"/>
      <c r="BA39" s="376"/>
      <c r="BB39" s="376"/>
      <c r="BC39" s="376"/>
      <c r="BD39" s="376"/>
      <c r="BE39" s="376"/>
      <c r="BF39" s="376"/>
      <c r="BG39" s="376"/>
      <c r="BH39" s="376"/>
      <c r="BI39" s="363"/>
      <c r="BJ39" s="363"/>
      <c r="BK39" s="363"/>
      <c r="BL39" s="363"/>
      <c r="BM39" s="363"/>
      <c r="BN39" s="363"/>
      <c r="BO39" s="363"/>
      <c r="BP39" s="363"/>
      <c r="BQ39" s="363"/>
      <c r="BR39" s="363"/>
      <c r="BS39" s="364"/>
      <c r="BT39" s="364"/>
      <c r="BU39" s="364"/>
      <c r="BV39" s="364"/>
      <c r="BW39" s="364"/>
      <c r="BX39" s="364"/>
      <c r="BY39" s="364"/>
      <c r="BZ39" s="364"/>
      <c r="CA39" s="364"/>
      <c r="CB39" s="364"/>
      <c r="CC39" s="364"/>
      <c r="CD39" s="364"/>
      <c r="CE39" s="364"/>
      <c r="CF39" s="364"/>
      <c r="CG39" s="364"/>
      <c r="CH39" s="364"/>
      <c r="CI39" s="364"/>
      <c r="CJ39" s="364"/>
      <c r="CK39" s="364"/>
      <c r="CL39" s="364"/>
      <c r="CM39" s="364"/>
      <c r="CN39" s="363"/>
      <c r="CO39" s="363"/>
      <c r="CP39" s="363"/>
      <c r="CQ39" s="363"/>
      <c r="CR39" s="363"/>
      <c r="CS39" s="363"/>
      <c r="CT39" s="363"/>
      <c r="CU39" s="363"/>
      <c r="CV39" s="363"/>
      <c r="CW39" s="363"/>
      <c r="CX39" s="363"/>
      <c r="CY39" s="363"/>
      <c r="CZ39" s="363"/>
      <c r="DA39" s="363"/>
      <c r="DB39" s="364"/>
      <c r="DC39" s="364"/>
      <c r="DD39" s="364"/>
      <c r="DE39" s="364"/>
      <c r="DF39" s="364"/>
      <c r="DG39" s="364"/>
      <c r="DH39" s="364"/>
      <c r="DI39" s="364"/>
      <c r="DJ39" s="364"/>
      <c r="DK39" s="364"/>
      <c r="DL39" s="364"/>
      <c r="DM39" s="364"/>
      <c r="DN39" s="364"/>
      <c r="DO39" s="364"/>
      <c r="DP39" s="374">
        <f>EN40+EN41</f>
        <v>0</v>
      </c>
      <c r="DQ39" s="374"/>
      <c r="DR39" s="374"/>
      <c r="DS39" s="374"/>
      <c r="DT39" s="374"/>
      <c r="DU39" s="374"/>
      <c r="DV39" s="374"/>
      <c r="DW39" s="374"/>
      <c r="DX39" s="374"/>
      <c r="DY39" s="374"/>
      <c r="DZ39" s="374"/>
      <c r="EA39" s="374"/>
      <c r="EB39" s="374"/>
      <c r="EC39" s="374"/>
      <c r="ED39" s="374"/>
      <c r="EE39" s="374"/>
      <c r="EF39" s="374"/>
      <c r="EG39" s="374"/>
      <c r="EH39" s="374"/>
      <c r="EI39" s="374"/>
      <c r="EJ39" s="374"/>
      <c r="EK39" s="374"/>
      <c r="EL39" s="374"/>
      <c r="EM39" s="374"/>
      <c r="EN39" s="374"/>
      <c r="EO39" s="374"/>
      <c r="EP39" s="374"/>
      <c r="EQ39" s="374"/>
      <c r="ER39" s="374"/>
      <c r="ES39" s="374"/>
      <c r="ET39" s="374"/>
      <c r="EU39" s="374"/>
      <c r="EV39" s="374"/>
      <c r="EW39" s="374"/>
      <c r="EX39" s="374"/>
      <c r="EY39" s="374"/>
      <c r="EZ39" s="374"/>
      <c r="FA39" s="374"/>
      <c r="FB39" s="374"/>
      <c r="FC39" s="374"/>
      <c r="FD39" s="374"/>
      <c r="FE39" s="374"/>
      <c r="FF39" s="374"/>
      <c r="FG39" s="374"/>
      <c r="FH39" s="374"/>
      <c r="FI39" s="374"/>
      <c r="FJ39" s="374"/>
      <c r="FK39" s="375"/>
    </row>
    <row r="40" spans="1:167" s="31" customFormat="1" ht="12.75" hidden="1">
      <c r="A40" s="370"/>
      <c r="B40" s="371"/>
      <c r="C40" s="371"/>
      <c r="D40" s="371"/>
      <c r="E40" s="371"/>
      <c r="F40" s="371"/>
      <c r="G40" s="371"/>
      <c r="H40" s="371"/>
      <c r="I40" s="371"/>
      <c r="J40" s="371"/>
      <c r="K40" s="371"/>
      <c r="L40" s="371"/>
      <c r="M40" s="371"/>
      <c r="N40" s="371"/>
      <c r="O40" s="371"/>
      <c r="P40" s="371"/>
      <c r="Q40" s="371"/>
      <c r="R40" s="371"/>
      <c r="S40" s="371"/>
      <c r="T40" s="371"/>
      <c r="U40" s="371"/>
      <c r="V40" s="371"/>
      <c r="W40" s="371"/>
      <c r="X40" s="371"/>
      <c r="Y40" s="371"/>
      <c r="Z40" s="371"/>
      <c r="AA40" s="371"/>
      <c r="AB40" s="371"/>
      <c r="AC40" s="371"/>
      <c r="AD40" s="371"/>
      <c r="AE40" s="353" t="s">
        <v>231</v>
      </c>
      <c r="AF40" s="353"/>
      <c r="AG40" s="353"/>
      <c r="AH40" s="353"/>
      <c r="AI40" s="353"/>
      <c r="AJ40" s="353"/>
      <c r="AK40" s="353"/>
      <c r="AL40" s="353"/>
      <c r="AM40" s="353"/>
      <c r="AN40" s="353"/>
      <c r="AO40" s="354" t="s">
        <v>269</v>
      </c>
      <c r="AP40" s="354"/>
      <c r="AQ40" s="354"/>
      <c r="AR40" s="354"/>
      <c r="AS40" s="354"/>
      <c r="AT40" s="354"/>
      <c r="AU40" s="354"/>
      <c r="AV40" s="354"/>
      <c r="AW40" s="354"/>
      <c r="AX40" s="354"/>
      <c r="AY40" s="354"/>
      <c r="AZ40" s="354"/>
      <c r="BA40" s="354"/>
      <c r="BB40" s="354"/>
      <c r="BC40" s="354"/>
      <c r="BD40" s="354"/>
      <c r="BE40" s="354"/>
      <c r="BF40" s="354"/>
      <c r="BG40" s="354"/>
      <c r="BH40" s="354"/>
      <c r="BI40" s="353"/>
      <c r="BJ40" s="353"/>
      <c r="BK40" s="353"/>
      <c r="BL40" s="353"/>
      <c r="BM40" s="353"/>
      <c r="BN40" s="353"/>
      <c r="BO40" s="353"/>
      <c r="BP40" s="353"/>
      <c r="BQ40" s="353"/>
      <c r="BR40" s="353"/>
      <c r="BS40" s="355"/>
      <c r="BT40" s="355"/>
      <c r="BU40" s="355"/>
      <c r="BV40" s="355"/>
      <c r="BW40" s="355"/>
      <c r="BX40" s="355"/>
      <c r="BY40" s="355"/>
      <c r="BZ40" s="355"/>
      <c r="CA40" s="355"/>
      <c r="CB40" s="355"/>
      <c r="CC40" s="355"/>
      <c r="CD40" s="355"/>
      <c r="CE40" s="355"/>
      <c r="CF40" s="355"/>
      <c r="CG40" s="355"/>
      <c r="CH40" s="355"/>
      <c r="CI40" s="355"/>
      <c r="CJ40" s="355"/>
      <c r="CK40" s="355"/>
      <c r="CL40" s="355"/>
      <c r="CM40" s="355"/>
      <c r="CN40" s="353"/>
      <c r="CO40" s="353"/>
      <c r="CP40" s="353"/>
      <c r="CQ40" s="353"/>
      <c r="CR40" s="353"/>
      <c r="CS40" s="353"/>
      <c r="CT40" s="353"/>
      <c r="CU40" s="353"/>
      <c r="CV40" s="353"/>
      <c r="CW40" s="353"/>
      <c r="CX40" s="353"/>
      <c r="CY40" s="353"/>
      <c r="CZ40" s="353"/>
      <c r="DA40" s="353"/>
      <c r="DB40" s="355"/>
      <c r="DC40" s="355"/>
      <c r="DD40" s="355"/>
      <c r="DE40" s="355"/>
      <c r="DF40" s="355"/>
      <c r="DG40" s="355"/>
      <c r="DH40" s="355"/>
      <c r="DI40" s="355"/>
      <c r="DJ40" s="355"/>
      <c r="DK40" s="355"/>
      <c r="DL40" s="355"/>
      <c r="DM40" s="355"/>
      <c r="DN40" s="355"/>
      <c r="DO40" s="355"/>
      <c r="DP40" s="351"/>
      <c r="DQ40" s="351"/>
      <c r="DR40" s="351"/>
      <c r="DS40" s="351"/>
      <c r="DT40" s="351"/>
      <c r="DU40" s="351"/>
      <c r="DV40" s="351"/>
      <c r="DW40" s="351"/>
      <c r="DX40" s="351"/>
      <c r="DY40" s="351"/>
      <c r="DZ40" s="351"/>
      <c r="EA40" s="351"/>
      <c r="EB40" s="351"/>
      <c r="EC40" s="351"/>
      <c r="ED40" s="351"/>
      <c r="EE40" s="351"/>
      <c r="EF40" s="351"/>
      <c r="EG40" s="351"/>
      <c r="EH40" s="351"/>
      <c r="EI40" s="351"/>
      <c r="EJ40" s="351"/>
      <c r="EK40" s="351"/>
      <c r="EL40" s="351"/>
      <c r="EM40" s="351"/>
      <c r="EN40" s="351"/>
      <c r="EO40" s="351"/>
      <c r="EP40" s="351"/>
      <c r="EQ40" s="351"/>
      <c r="ER40" s="351"/>
      <c r="ES40" s="351"/>
      <c r="ET40" s="351"/>
      <c r="EU40" s="351"/>
      <c r="EV40" s="351"/>
      <c r="EW40" s="351"/>
      <c r="EX40" s="351"/>
      <c r="EY40" s="351"/>
      <c r="EZ40" s="351"/>
      <c r="FA40" s="351"/>
      <c r="FB40" s="351"/>
      <c r="FC40" s="351"/>
      <c r="FD40" s="351"/>
      <c r="FE40" s="351"/>
      <c r="FF40" s="351"/>
      <c r="FG40" s="351"/>
      <c r="FH40" s="351"/>
      <c r="FI40" s="351"/>
      <c r="FJ40" s="351"/>
      <c r="FK40" s="352"/>
    </row>
    <row r="41" spans="1:167" s="31" customFormat="1" ht="13.5" hidden="1" thickBot="1">
      <c r="A41" s="377"/>
      <c r="B41" s="378"/>
      <c r="C41" s="378"/>
      <c r="D41" s="378"/>
      <c r="E41" s="378"/>
      <c r="F41" s="378"/>
      <c r="G41" s="378"/>
      <c r="H41" s="378"/>
      <c r="I41" s="378"/>
      <c r="J41" s="378"/>
      <c r="K41" s="378"/>
      <c r="L41" s="378"/>
      <c r="M41" s="378"/>
      <c r="N41" s="378"/>
      <c r="O41" s="378"/>
      <c r="P41" s="378"/>
      <c r="Q41" s="378"/>
      <c r="R41" s="378"/>
      <c r="S41" s="378"/>
      <c r="T41" s="378"/>
      <c r="U41" s="378"/>
      <c r="V41" s="378"/>
      <c r="W41" s="378"/>
      <c r="X41" s="378"/>
      <c r="Y41" s="378"/>
      <c r="Z41" s="378"/>
      <c r="AA41" s="378"/>
      <c r="AB41" s="378"/>
      <c r="AC41" s="378"/>
      <c r="AD41" s="378"/>
      <c r="AE41" s="365" t="s">
        <v>231</v>
      </c>
      <c r="AF41" s="365"/>
      <c r="AG41" s="365"/>
      <c r="AH41" s="365"/>
      <c r="AI41" s="365"/>
      <c r="AJ41" s="365"/>
      <c r="AK41" s="365"/>
      <c r="AL41" s="365"/>
      <c r="AM41" s="365"/>
      <c r="AN41" s="365"/>
      <c r="AO41" s="366" t="s">
        <v>270</v>
      </c>
      <c r="AP41" s="366"/>
      <c r="AQ41" s="366"/>
      <c r="AR41" s="366"/>
      <c r="AS41" s="366"/>
      <c r="AT41" s="366"/>
      <c r="AU41" s="366"/>
      <c r="AV41" s="366"/>
      <c r="AW41" s="366"/>
      <c r="AX41" s="366"/>
      <c r="AY41" s="366"/>
      <c r="AZ41" s="366"/>
      <c r="BA41" s="366"/>
      <c r="BB41" s="366"/>
      <c r="BC41" s="366"/>
      <c r="BD41" s="366"/>
      <c r="BE41" s="366"/>
      <c r="BF41" s="366"/>
      <c r="BG41" s="366"/>
      <c r="BH41" s="366"/>
      <c r="BI41" s="365"/>
      <c r="BJ41" s="365"/>
      <c r="BK41" s="365"/>
      <c r="BL41" s="365"/>
      <c r="BM41" s="365"/>
      <c r="BN41" s="365"/>
      <c r="BO41" s="365"/>
      <c r="BP41" s="365"/>
      <c r="BQ41" s="365"/>
      <c r="BR41" s="365"/>
      <c r="BS41" s="367"/>
      <c r="BT41" s="367"/>
      <c r="BU41" s="367"/>
      <c r="BV41" s="367"/>
      <c r="BW41" s="367"/>
      <c r="BX41" s="367"/>
      <c r="BY41" s="367"/>
      <c r="BZ41" s="367"/>
      <c r="CA41" s="367"/>
      <c r="CB41" s="367"/>
      <c r="CC41" s="367"/>
      <c r="CD41" s="367"/>
      <c r="CE41" s="367"/>
      <c r="CF41" s="367"/>
      <c r="CG41" s="367"/>
      <c r="CH41" s="367"/>
      <c r="CI41" s="367"/>
      <c r="CJ41" s="367"/>
      <c r="CK41" s="367"/>
      <c r="CL41" s="367"/>
      <c r="CM41" s="367"/>
      <c r="CN41" s="365"/>
      <c r="CO41" s="365"/>
      <c r="CP41" s="365"/>
      <c r="CQ41" s="365"/>
      <c r="CR41" s="365"/>
      <c r="CS41" s="365"/>
      <c r="CT41" s="365"/>
      <c r="CU41" s="365"/>
      <c r="CV41" s="365"/>
      <c r="CW41" s="365"/>
      <c r="CX41" s="365"/>
      <c r="CY41" s="365"/>
      <c r="CZ41" s="365"/>
      <c r="DA41" s="365"/>
      <c r="DB41" s="367"/>
      <c r="DC41" s="367"/>
      <c r="DD41" s="367"/>
      <c r="DE41" s="367"/>
      <c r="DF41" s="367"/>
      <c r="DG41" s="367"/>
      <c r="DH41" s="367"/>
      <c r="DI41" s="367"/>
      <c r="DJ41" s="367"/>
      <c r="DK41" s="367"/>
      <c r="DL41" s="367"/>
      <c r="DM41" s="367"/>
      <c r="DN41" s="367"/>
      <c r="DO41" s="367"/>
      <c r="DP41" s="358"/>
      <c r="DQ41" s="358"/>
      <c r="DR41" s="358"/>
      <c r="DS41" s="358"/>
      <c r="DT41" s="358"/>
      <c r="DU41" s="358"/>
      <c r="DV41" s="358"/>
      <c r="DW41" s="358"/>
      <c r="DX41" s="358"/>
      <c r="DY41" s="358"/>
      <c r="DZ41" s="358"/>
      <c r="EA41" s="358"/>
      <c r="EB41" s="358"/>
      <c r="EC41" s="358"/>
      <c r="ED41" s="358"/>
      <c r="EE41" s="358"/>
      <c r="EF41" s="358"/>
      <c r="EG41" s="358"/>
      <c r="EH41" s="358"/>
      <c r="EI41" s="358"/>
      <c r="EJ41" s="358"/>
      <c r="EK41" s="358"/>
      <c r="EL41" s="358"/>
      <c r="EM41" s="358"/>
      <c r="EN41" s="358"/>
      <c r="EO41" s="358"/>
      <c r="EP41" s="358"/>
      <c r="EQ41" s="358"/>
      <c r="ER41" s="358"/>
      <c r="ES41" s="358"/>
      <c r="ET41" s="358"/>
      <c r="EU41" s="358"/>
      <c r="EV41" s="358"/>
      <c r="EW41" s="358"/>
      <c r="EX41" s="358"/>
      <c r="EY41" s="358"/>
      <c r="EZ41" s="358"/>
      <c r="FA41" s="358"/>
      <c r="FB41" s="358"/>
      <c r="FC41" s="358"/>
      <c r="FD41" s="358"/>
      <c r="FE41" s="358"/>
      <c r="FF41" s="358"/>
      <c r="FG41" s="358"/>
      <c r="FH41" s="358"/>
      <c r="FI41" s="358"/>
      <c r="FJ41" s="358"/>
      <c r="FK41" s="359"/>
    </row>
    <row r="42" spans="1:167" s="31" customFormat="1" ht="16.5" customHeight="1" hidden="1">
      <c r="A42" s="397" t="s">
        <v>302</v>
      </c>
      <c r="B42" s="398"/>
      <c r="C42" s="398"/>
      <c r="D42" s="398"/>
      <c r="E42" s="398"/>
      <c r="F42" s="398"/>
      <c r="G42" s="398"/>
      <c r="H42" s="398"/>
      <c r="I42" s="398"/>
      <c r="J42" s="398"/>
      <c r="K42" s="398"/>
      <c r="L42" s="398"/>
      <c r="M42" s="398"/>
      <c r="N42" s="398"/>
      <c r="O42" s="398"/>
      <c r="P42" s="398"/>
      <c r="Q42" s="398"/>
      <c r="R42" s="398"/>
      <c r="S42" s="398"/>
      <c r="T42" s="398"/>
      <c r="U42" s="398"/>
      <c r="V42" s="398"/>
      <c r="W42" s="398"/>
      <c r="X42" s="398"/>
      <c r="Y42" s="398"/>
      <c r="Z42" s="398"/>
      <c r="AA42" s="398"/>
      <c r="AB42" s="398"/>
      <c r="AC42" s="398"/>
      <c r="AD42" s="399"/>
      <c r="AE42" s="363" t="s">
        <v>299</v>
      </c>
      <c r="AF42" s="363"/>
      <c r="AG42" s="363"/>
      <c r="AH42" s="363"/>
      <c r="AI42" s="363"/>
      <c r="AJ42" s="363"/>
      <c r="AK42" s="363"/>
      <c r="AL42" s="363"/>
      <c r="AM42" s="363"/>
      <c r="AN42" s="363"/>
      <c r="AO42" s="376" t="s">
        <v>272</v>
      </c>
      <c r="AP42" s="376"/>
      <c r="AQ42" s="376"/>
      <c r="AR42" s="376"/>
      <c r="AS42" s="376"/>
      <c r="AT42" s="376"/>
      <c r="AU42" s="376"/>
      <c r="AV42" s="376"/>
      <c r="AW42" s="376"/>
      <c r="AX42" s="376"/>
      <c r="AY42" s="376"/>
      <c r="AZ42" s="376"/>
      <c r="BA42" s="376"/>
      <c r="BB42" s="376"/>
      <c r="BC42" s="376"/>
      <c r="BD42" s="376"/>
      <c r="BE42" s="376"/>
      <c r="BF42" s="376"/>
      <c r="BG42" s="376"/>
      <c r="BH42" s="376"/>
      <c r="BI42" s="363"/>
      <c r="BJ42" s="363"/>
      <c r="BK42" s="363"/>
      <c r="BL42" s="363"/>
      <c r="BM42" s="363"/>
      <c r="BN42" s="363"/>
      <c r="BO42" s="363"/>
      <c r="BP42" s="363"/>
      <c r="BQ42" s="363"/>
      <c r="BR42" s="363"/>
      <c r="BS42" s="364"/>
      <c r="BT42" s="364"/>
      <c r="BU42" s="364"/>
      <c r="BV42" s="364"/>
      <c r="BW42" s="364"/>
      <c r="BX42" s="364"/>
      <c r="BY42" s="364"/>
      <c r="BZ42" s="364"/>
      <c r="CA42" s="364"/>
      <c r="CB42" s="364"/>
      <c r="CC42" s="364"/>
      <c r="CD42" s="364"/>
      <c r="CE42" s="364"/>
      <c r="CF42" s="364"/>
      <c r="CG42" s="364"/>
      <c r="CH42" s="364"/>
      <c r="CI42" s="364"/>
      <c r="CJ42" s="364"/>
      <c r="CK42" s="364"/>
      <c r="CL42" s="364"/>
      <c r="CM42" s="364"/>
      <c r="CN42" s="363"/>
      <c r="CO42" s="363"/>
      <c r="CP42" s="363"/>
      <c r="CQ42" s="363"/>
      <c r="CR42" s="363"/>
      <c r="CS42" s="363"/>
      <c r="CT42" s="363"/>
      <c r="CU42" s="363"/>
      <c r="CV42" s="363"/>
      <c r="CW42" s="363"/>
      <c r="CX42" s="363"/>
      <c r="CY42" s="363"/>
      <c r="CZ42" s="363"/>
      <c r="DA42" s="363"/>
      <c r="DB42" s="364"/>
      <c r="DC42" s="364"/>
      <c r="DD42" s="364"/>
      <c r="DE42" s="364"/>
      <c r="DF42" s="364"/>
      <c r="DG42" s="364"/>
      <c r="DH42" s="364"/>
      <c r="DI42" s="364"/>
      <c r="DJ42" s="364"/>
      <c r="DK42" s="364"/>
      <c r="DL42" s="364"/>
      <c r="DM42" s="364"/>
      <c r="DN42" s="364"/>
      <c r="DO42" s="364"/>
      <c r="DP42" s="374">
        <f>EN44+EN43</f>
        <v>0</v>
      </c>
      <c r="DQ42" s="374"/>
      <c r="DR42" s="374"/>
      <c r="DS42" s="374"/>
      <c r="DT42" s="374"/>
      <c r="DU42" s="374"/>
      <c r="DV42" s="374"/>
      <c r="DW42" s="374"/>
      <c r="DX42" s="374"/>
      <c r="DY42" s="374"/>
      <c r="DZ42" s="374"/>
      <c r="EA42" s="374"/>
      <c r="EB42" s="374"/>
      <c r="EC42" s="374"/>
      <c r="ED42" s="374"/>
      <c r="EE42" s="374"/>
      <c r="EF42" s="374"/>
      <c r="EG42" s="374"/>
      <c r="EH42" s="374"/>
      <c r="EI42" s="374"/>
      <c r="EJ42" s="374"/>
      <c r="EK42" s="374"/>
      <c r="EL42" s="374"/>
      <c r="EM42" s="374"/>
      <c r="EN42" s="374"/>
      <c r="EO42" s="374"/>
      <c r="EP42" s="374"/>
      <c r="EQ42" s="374"/>
      <c r="ER42" s="374"/>
      <c r="ES42" s="374"/>
      <c r="ET42" s="374"/>
      <c r="EU42" s="374"/>
      <c r="EV42" s="374"/>
      <c r="EW42" s="374"/>
      <c r="EX42" s="374"/>
      <c r="EY42" s="374"/>
      <c r="EZ42" s="374"/>
      <c r="FA42" s="374"/>
      <c r="FB42" s="374"/>
      <c r="FC42" s="374"/>
      <c r="FD42" s="374"/>
      <c r="FE42" s="374"/>
      <c r="FF42" s="374"/>
      <c r="FG42" s="374"/>
      <c r="FH42" s="374"/>
      <c r="FI42" s="374"/>
      <c r="FJ42" s="374"/>
      <c r="FK42" s="375"/>
    </row>
    <row r="43" spans="1:167" s="31" customFormat="1" ht="16.5" customHeight="1" hidden="1">
      <c r="A43" s="400"/>
      <c r="B43" s="401"/>
      <c r="C43" s="401"/>
      <c r="D43" s="401"/>
      <c r="E43" s="401"/>
      <c r="F43" s="401"/>
      <c r="G43" s="401"/>
      <c r="H43" s="401"/>
      <c r="I43" s="401"/>
      <c r="J43" s="401"/>
      <c r="K43" s="401"/>
      <c r="L43" s="401"/>
      <c r="M43" s="401"/>
      <c r="N43" s="401"/>
      <c r="O43" s="401"/>
      <c r="P43" s="401"/>
      <c r="Q43" s="401"/>
      <c r="R43" s="401"/>
      <c r="S43" s="401"/>
      <c r="T43" s="401"/>
      <c r="U43" s="401"/>
      <c r="V43" s="401"/>
      <c r="W43" s="401"/>
      <c r="X43" s="401"/>
      <c r="Y43" s="401"/>
      <c r="Z43" s="401"/>
      <c r="AA43" s="401"/>
      <c r="AB43" s="401"/>
      <c r="AC43" s="401"/>
      <c r="AD43" s="402"/>
      <c r="AE43" s="353" t="s">
        <v>299</v>
      </c>
      <c r="AF43" s="353"/>
      <c r="AG43" s="353"/>
      <c r="AH43" s="353"/>
      <c r="AI43" s="353"/>
      <c r="AJ43" s="353"/>
      <c r="AK43" s="353"/>
      <c r="AL43" s="353"/>
      <c r="AM43" s="353"/>
      <c r="AN43" s="353"/>
      <c r="AO43" s="354" t="s">
        <v>300</v>
      </c>
      <c r="AP43" s="354"/>
      <c r="AQ43" s="354"/>
      <c r="AR43" s="354"/>
      <c r="AS43" s="354"/>
      <c r="AT43" s="354"/>
      <c r="AU43" s="354"/>
      <c r="AV43" s="354"/>
      <c r="AW43" s="354"/>
      <c r="AX43" s="354"/>
      <c r="AY43" s="354"/>
      <c r="AZ43" s="354"/>
      <c r="BA43" s="354"/>
      <c r="BB43" s="354"/>
      <c r="BC43" s="354"/>
      <c r="BD43" s="354"/>
      <c r="BE43" s="354"/>
      <c r="BF43" s="354"/>
      <c r="BG43" s="354"/>
      <c r="BH43" s="354"/>
      <c r="BI43" s="353"/>
      <c r="BJ43" s="353"/>
      <c r="BK43" s="353"/>
      <c r="BL43" s="353"/>
      <c r="BM43" s="353"/>
      <c r="BN43" s="353"/>
      <c r="BO43" s="353"/>
      <c r="BP43" s="353"/>
      <c r="BQ43" s="353"/>
      <c r="BR43" s="353"/>
      <c r="BS43" s="355"/>
      <c r="BT43" s="355"/>
      <c r="BU43" s="355"/>
      <c r="BV43" s="355"/>
      <c r="BW43" s="355"/>
      <c r="BX43" s="355"/>
      <c r="BY43" s="355"/>
      <c r="BZ43" s="355"/>
      <c r="CA43" s="355"/>
      <c r="CB43" s="355"/>
      <c r="CC43" s="355"/>
      <c r="CD43" s="355"/>
      <c r="CE43" s="355"/>
      <c r="CF43" s="355"/>
      <c r="CG43" s="355"/>
      <c r="CH43" s="355"/>
      <c r="CI43" s="355"/>
      <c r="CJ43" s="355"/>
      <c r="CK43" s="355"/>
      <c r="CL43" s="355"/>
      <c r="CM43" s="355"/>
      <c r="CN43" s="353"/>
      <c r="CO43" s="353"/>
      <c r="CP43" s="353"/>
      <c r="CQ43" s="353"/>
      <c r="CR43" s="353"/>
      <c r="CS43" s="353"/>
      <c r="CT43" s="353"/>
      <c r="CU43" s="353"/>
      <c r="CV43" s="353"/>
      <c r="CW43" s="353"/>
      <c r="CX43" s="353"/>
      <c r="CY43" s="353"/>
      <c r="CZ43" s="353"/>
      <c r="DA43" s="353"/>
      <c r="DB43" s="355"/>
      <c r="DC43" s="355"/>
      <c r="DD43" s="355"/>
      <c r="DE43" s="355"/>
      <c r="DF43" s="355"/>
      <c r="DG43" s="355"/>
      <c r="DH43" s="355"/>
      <c r="DI43" s="355"/>
      <c r="DJ43" s="355"/>
      <c r="DK43" s="355"/>
      <c r="DL43" s="355"/>
      <c r="DM43" s="355"/>
      <c r="DN43" s="355"/>
      <c r="DO43" s="355"/>
      <c r="DP43" s="351"/>
      <c r="DQ43" s="351"/>
      <c r="DR43" s="351"/>
      <c r="DS43" s="351"/>
      <c r="DT43" s="351"/>
      <c r="DU43" s="351"/>
      <c r="DV43" s="351"/>
      <c r="DW43" s="351"/>
      <c r="DX43" s="351"/>
      <c r="DY43" s="351"/>
      <c r="DZ43" s="351"/>
      <c r="EA43" s="351"/>
      <c r="EB43" s="351"/>
      <c r="EC43" s="351"/>
      <c r="ED43" s="351"/>
      <c r="EE43" s="351"/>
      <c r="EF43" s="351"/>
      <c r="EG43" s="351"/>
      <c r="EH43" s="351"/>
      <c r="EI43" s="351"/>
      <c r="EJ43" s="351"/>
      <c r="EK43" s="351"/>
      <c r="EL43" s="351"/>
      <c r="EM43" s="351"/>
      <c r="EN43" s="351"/>
      <c r="EO43" s="351"/>
      <c r="EP43" s="351"/>
      <c r="EQ43" s="351"/>
      <c r="ER43" s="351"/>
      <c r="ES43" s="351"/>
      <c r="ET43" s="351"/>
      <c r="EU43" s="351"/>
      <c r="EV43" s="351"/>
      <c r="EW43" s="351"/>
      <c r="EX43" s="351"/>
      <c r="EY43" s="351"/>
      <c r="EZ43" s="351"/>
      <c r="FA43" s="351"/>
      <c r="FB43" s="351"/>
      <c r="FC43" s="351"/>
      <c r="FD43" s="351"/>
      <c r="FE43" s="351"/>
      <c r="FF43" s="351"/>
      <c r="FG43" s="351"/>
      <c r="FH43" s="351"/>
      <c r="FI43" s="351"/>
      <c r="FJ43" s="351"/>
      <c r="FK43" s="352"/>
    </row>
    <row r="44" spans="1:167" s="31" customFormat="1" ht="16.5" customHeight="1" hidden="1" thickBot="1">
      <c r="A44" s="403"/>
      <c r="B44" s="404"/>
      <c r="C44" s="404"/>
      <c r="D44" s="404"/>
      <c r="E44" s="404"/>
      <c r="F44" s="404"/>
      <c r="G44" s="404"/>
      <c r="H44" s="404"/>
      <c r="I44" s="404"/>
      <c r="J44" s="404"/>
      <c r="K44" s="404"/>
      <c r="L44" s="404"/>
      <c r="M44" s="404"/>
      <c r="N44" s="404"/>
      <c r="O44" s="404"/>
      <c r="P44" s="404"/>
      <c r="Q44" s="404"/>
      <c r="R44" s="404"/>
      <c r="S44" s="404"/>
      <c r="T44" s="404"/>
      <c r="U44" s="404"/>
      <c r="V44" s="404"/>
      <c r="W44" s="404"/>
      <c r="X44" s="404"/>
      <c r="Y44" s="404"/>
      <c r="Z44" s="404"/>
      <c r="AA44" s="404"/>
      <c r="AB44" s="404"/>
      <c r="AC44" s="404"/>
      <c r="AD44" s="405"/>
      <c r="AE44" s="353" t="s">
        <v>299</v>
      </c>
      <c r="AF44" s="353"/>
      <c r="AG44" s="353"/>
      <c r="AH44" s="353"/>
      <c r="AI44" s="353"/>
      <c r="AJ44" s="353"/>
      <c r="AK44" s="353"/>
      <c r="AL44" s="353"/>
      <c r="AM44" s="353"/>
      <c r="AN44" s="353"/>
      <c r="AO44" s="354" t="s">
        <v>301</v>
      </c>
      <c r="AP44" s="354"/>
      <c r="AQ44" s="354"/>
      <c r="AR44" s="354"/>
      <c r="AS44" s="354"/>
      <c r="AT44" s="354"/>
      <c r="AU44" s="354"/>
      <c r="AV44" s="354"/>
      <c r="AW44" s="354"/>
      <c r="AX44" s="354"/>
      <c r="AY44" s="354"/>
      <c r="AZ44" s="354"/>
      <c r="BA44" s="354"/>
      <c r="BB44" s="354"/>
      <c r="BC44" s="354"/>
      <c r="BD44" s="354"/>
      <c r="BE44" s="354"/>
      <c r="BF44" s="354"/>
      <c r="BG44" s="354"/>
      <c r="BH44" s="354"/>
      <c r="BI44" s="353"/>
      <c r="BJ44" s="353"/>
      <c r="BK44" s="353"/>
      <c r="BL44" s="353"/>
      <c r="BM44" s="353"/>
      <c r="BN44" s="353"/>
      <c r="BO44" s="353"/>
      <c r="BP44" s="353"/>
      <c r="BQ44" s="353"/>
      <c r="BR44" s="353"/>
      <c r="BS44" s="355"/>
      <c r="BT44" s="355"/>
      <c r="BU44" s="355"/>
      <c r="BV44" s="355"/>
      <c r="BW44" s="355"/>
      <c r="BX44" s="355"/>
      <c r="BY44" s="355"/>
      <c r="BZ44" s="355"/>
      <c r="CA44" s="355"/>
      <c r="CB44" s="355"/>
      <c r="CC44" s="355"/>
      <c r="CD44" s="355"/>
      <c r="CE44" s="355"/>
      <c r="CF44" s="355"/>
      <c r="CG44" s="355"/>
      <c r="CH44" s="355"/>
      <c r="CI44" s="355"/>
      <c r="CJ44" s="355"/>
      <c r="CK44" s="355"/>
      <c r="CL44" s="355"/>
      <c r="CM44" s="355"/>
      <c r="CN44" s="353"/>
      <c r="CO44" s="353"/>
      <c r="CP44" s="353"/>
      <c r="CQ44" s="353"/>
      <c r="CR44" s="353"/>
      <c r="CS44" s="353"/>
      <c r="CT44" s="353"/>
      <c r="CU44" s="353"/>
      <c r="CV44" s="353"/>
      <c r="CW44" s="353"/>
      <c r="CX44" s="353"/>
      <c r="CY44" s="353"/>
      <c r="CZ44" s="353"/>
      <c r="DA44" s="353"/>
      <c r="DB44" s="355"/>
      <c r="DC44" s="355"/>
      <c r="DD44" s="355"/>
      <c r="DE44" s="355"/>
      <c r="DF44" s="355"/>
      <c r="DG44" s="355"/>
      <c r="DH44" s="355"/>
      <c r="DI44" s="355"/>
      <c r="DJ44" s="355"/>
      <c r="DK44" s="355"/>
      <c r="DL44" s="355"/>
      <c r="DM44" s="355"/>
      <c r="DN44" s="355"/>
      <c r="DO44" s="355"/>
      <c r="DP44" s="351"/>
      <c r="DQ44" s="351"/>
      <c r="DR44" s="351"/>
      <c r="DS44" s="351"/>
      <c r="DT44" s="351"/>
      <c r="DU44" s="351"/>
      <c r="DV44" s="351"/>
      <c r="DW44" s="351"/>
      <c r="DX44" s="351"/>
      <c r="DY44" s="351"/>
      <c r="DZ44" s="351"/>
      <c r="EA44" s="351"/>
      <c r="EB44" s="351"/>
      <c r="EC44" s="351"/>
      <c r="ED44" s="351"/>
      <c r="EE44" s="351"/>
      <c r="EF44" s="351"/>
      <c r="EG44" s="351"/>
      <c r="EH44" s="351"/>
      <c r="EI44" s="351"/>
      <c r="EJ44" s="351"/>
      <c r="EK44" s="351"/>
      <c r="EL44" s="351"/>
      <c r="EM44" s="351"/>
      <c r="EN44" s="351"/>
      <c r="EO44" s="351"/>
      <c r="EP44" s="351"/>
      <c r="EQ44" s="351"/>
      <c r="ER44" s="351"/>
      <c r="ES44" s="351"/>
      <c r="ET44" s="351"/>
      <c r="EU44" s="351"/>
      <c r="EV44" s="351"/>
      <c r="EW44" s="351"/>
      <c r="EX44" s="351"/>
      <c r="EY44" s="351"/>
      <c r="EZ44" s="351"/>
      <c r="FA44" s="351"/>
      <c r="FB44" s="351"/>
      <c r="FC44" s="351"/>
      <c r="FD44" s="351"/>
      <c r="FE44" s="351"/>
      <c r="FF44" s="351"/>
      <c r="FG44" s="351"/>
      <c r="FH44" s="351"/>
      <c r="FI44" s="351"/>
      <c r="FJ44" s="351"/>
      <c r="FK44" s="352"/>
    </row>
    <row r="45" spans="1:167" s="31" customFormat="1" ht="17.25" customHeight="1">
      <c r="A45" s="368" t="s">
        <v>238</v>
      </c>
      <c r="B45" s="369"/>
      <c r="C45" s="369"/>
      <c r="D45" s="369"/>
      <c r="E45" s="369"/>
      <c r="F45" s="369"/>
      <c r="G45" s="369"/>
      <c r="H45" s="369"/>
      <c r="I45" s="369"/>
      <c r="J45" s="369"/>
      <c r="K45" s="369"/>
      <c r="L45" s="369"/>
      <c r="M45" s="369"/>
      <c r="N45" s="369"/>
      <c r="O45" s="369"/>
      <c r="P45" s="369"/>
      <c r="Q45" s="369"/>
      <c r="R45" s="369"/>
      <c r="S45" s="369"/>
      <c r="T45" s="369"/>
      <c r="U45" s="369"/>
      <c r="V45" s="369"/>
      <c r="W45" s="369"/>
      <c r="X45" s="369"/>
      <c r="Y45" s="369"/>
      <c r="Z45" s="369"/>
      <c r="AA45" s="369"/>
      <c r="AB45" s="369"/>
      <c r="AC45" s="369"/>
      <c r="AD45" s="369"/>
      <c r="AE45" s="363" t="s">
        <v>236</v>
      </c>
      <c r="AF45" s="363"/>
      <c r="AG45" s="363"/>
      <c r="AH45" s="363"/>
      <c r="AI45" s="363"/>
      <c r="AJ45" s="363"/>
      <c r="AK45" s="363"/>
      <c r="AL45" s="363"/>
      <c r="AM45" s="363"/>
      <c r="AN45" s="363"/>
      <c r="AO45" s="376" t="s">
        <v>272</v>
      </c>
      <c r="AP45" s="376"/>
      <c r="AQ45" s="376"/>
      <c r="AR45" s="376"/>
      <c r="AS45" s="376"/>
      <c r="AT45" s="376"/>
      <c r="AU45" s="376"/>
      <c r="AV45" s="376"/>
      <c r="AW45" s="376"/>
      <c r="AX45" s="376"/>
      <c r="AY45" s="376"/>
      <c r="AZ45" s="376"/>
      <c r="BA45" s="376"/>
      <c r="BB45" s="376"/>
      <c r="BC45" s="376"/>
      <c r="BD45" s="376"/>
      <c r="BE45" s="376"/>
      <c r="BF45" s="376"/>
      <c r="BG45" s="376"/>
      <c r="BH45" s="376"/>
      <c r="BI45" s="363"/>
      <c r="BJ45" s="363"/>
      <c r="BK45" s="363"/>
      <c r="BL45" s="363"/>
      <c r="BM45" s="363"/>
      <c r="BN45" s="363"/>
      <c r="BO45" s="363"/>
      <c r="BP45" s="363"/>
      <c r="BQ45" s="363"/>
      <c r="BR45" s="363"/>
      <c r="BS45" s="364"/>
      <c r="BT45" s="364"/>
      <c r="BU45" s="364"/>
      <c r="BV45" s="364"/>
      <c r="BW45" s="364"/>
      <c r="BX45" s="364"/>
      <c r="BY45" s="364"/>
      <c r="BZ45" s="364"/>
      <c r="CA45" s="364"/>
      <c r="CB45" s="364"/>
      <c r="CC45" s="364"/>
      <c r="CD45" s="364"/>
      <c r="CE45" s="364"/>
      <c r="CF45" s="364"/>
      <c r="CG45" s="364"/>
      <c r="CH45" s="364"/>
      <c r="CI45" s="364"/>
      <c r="CJ45" s="364"/>
      <c r="CK45" s="364"/>
      <c r="CL45" s="364"/>
      <c r="CM45" s="364"/>
      <c r="CN45" s="363"/>
      <c r="CO45" s="363"/>
      <c r="CP45" s="363"/>
      <c r="CQ45" s="363"/>
      <c r="CR45" s="363"/>
      <c r="CS45" s="363"/>
      <c r="CT45" s="363"/>
      <c r="CU45" s="363"/>
      <c r="CV45" s="363"/>
      <c r="CW45" s="363"/>
      <c r="CX45" s="363"/>
      <c r="CY45" s="363"/>
      <c r="CZ45" s="363"/>
      <c r="DA45" s="363"/>
      <c r="DB45" s="364"/>
      <c r="DC45" s="364"/>
      <c r="DD45" s="364"/>
      <c r="DE45" s="364"/>
      <c r="DF45" s="364"/>
      <c r="DG45" s="364"/>
      <c r="DH45" s="364"/>
      <c r="DI45" s="364"/>
      <c r="DJ45" s="364"/>
      <c r="DK45" s="364"/>
      <c r="DL45" s="364"/>
      <c r="DM45" s="364"/>
      <c r="DN45" s="364"/>
      <c r="DO45" s="364"/>
      <c r="DP45" s="374">
        <f>EN46+EN47</f>
        <v>7866800</v>
      </c>
      <c r="DQ45" s="374"/>
      <c r="DR45" s="374"/>
      <c r="DS45" s="374"/>
      <c r="DT45" s="374"/>
      <c r="DU45" s="374"/>
      <c r="DV45" s="374"/>
      <c r="DW45" s="374"/>
      <c r="DX45" s="374"/>
      <c r="DY45" s="374"/>
      <c r="DZ45" s="374"/>
      <c r="EA45" s="374"/>
      <c r="EB45" s="374"/>
      <c r="EC45" s="374"/>
      <c r="ED45" s="374"/>
      <c r="EE45" s="374"/>
      <c r="EF45" s="374"/>
      <c r="EG45" s="374"/>
      <c r="EH45" s="374"/>
      <c r="EI45" s="374"/>
      <c r="EJ45" s="374"/>
      <c r="EK45" s="374"/>
      <c r="EL45" s="374"/>
      <c r="EM45" s="374"/>
      <c r="EN45" s="374"/>
      <c r="EO45" s="374"/>
      <c r="EP45" s="374"/>
      <c r="EQ45" s="374"/>
      <c r="ER45" s="374"/>
      <c r="ES45" s="374"/>
      <c r="ET45" s="374"/>
      <c r="EU45" s="374"/>
      <c r="EV45" s="374"/>
      <c r="EW45" s="374"/>
      <c r="EX45" s="374"/>
      <c r="EY45" s="374"/>
      <c r="EZ45" s="374"/>
      <c r="FA45" s="374"/>
      <c r="FB45" s="374"/>
      <c r="FC45" s="374"/>
      <c r="FD45" s="374"/>
      <c r="FE45" s="374"/>
      <c r="FF45" s="374"/>
      <c r="FG45" s="374"/>
      <c r="FH45" s="374"/>
      <c r="FI45" s="374"/>
      <c r="FJ45" s="374"/>
      <c r="FK45" s="375"/>
    </row>
    <row r="46" spans="1:167" s="31" customFormat="1" ht="17.25" customHeight="1">
      <c r="A46" s="522"/>
      <c r="B46" s="523"/>
      <c r="C46" s="523"/>
      <c r="D46" s="523"/>
      <c r="E46" s="523"/>
      <c r="F46" s="523"/>
      <c r="G46" s="523"/>
      <c r="H46" s="523"/>
      <c r="I46" s="523"/>
      <c r="J46" s="523"/>
      <c r="K46" s="523"/>
      <c r="L46" s="523"/>
      <c r="M46" s="523"/>
      <c r="N46" s="523"/>
      <c r="O46" s="523"/>
      <c r="P46" s="523"/>
      <c r="Q46" s="523"/>
      <c r="R46" s="523"/>
      <c r="S46" s="523"/>
      <c r="T46" s="523"/>
      <c r="U46" s="523"/>
      <c r="V46" s="523"/>
      <c r="W46" s="523"/>
      <c r="X46" s="523"/>
      <c r="Y46" s="523"/>
      <c r="Z46" s="523"/>
      <c r="AA46" s="523"/>
      <c r="AB46" s="523"/>
      <c r="AC46" s="523"/>
      <c r="AD46" s="523"/>
      <c r="AE46" s="353" t="s">
        <v>236</v>
      </c>
      <c r="AF46" s="353"/>
      <c r="AG46" s="353"/>
      <c r="AH46" s="353"/>
      <c r="AI46" s="353"/>
      <c r="AJ46" s="353"/>
      <c r="AK46" s="353"/>
      <c r="AL46" s="353"/>
      <c r="AM46" s="353"/>
      <c r="AN46" s="353"/>
      <c r="AO46" s="354" t="s">
        <v>345</v>
      </c>
      <c r="AP46" s="354"/>
      <c r="AQ46" s="354"/>
      <c r="AR46" s="354"/>
      <c r="AS46" s="354"/>
      <c r="AT46" s="354"/>
      <c r="AU46" s="354"/>
      <c r="AV46" s="354"/>
      <c r="AW46" s="354"/>
      <c r="AX46" s="354"/>
      <c r="AY46" s="354"/>
      <c r="AZ46" s="354"/>
      <c r="BA46" s="354"/>
      <c r="BB46" s="354"/>
      <c r="BC46" s="354"/>
      <c r="BD46" s="354"/>
      <c r="BE46" s="354"/>
      <c r="BF46" s="354"/>
      <c r="BG46" s="354"/>
      <c r="BH46" s="354"/>
      <c r="BI46" s="353"/>
      <c r="BJ46" s="353"/>
      <c r="BK46" s="353"/>
      <c r="BL46" s="353"/>
      <c r="BM46" s="353"/>
      <c r="BN46" s="353"/>
      <c r="BO46" s="353"/>
      <c r="BP46" s="353"/>
      <c r="BQ46" s="353"/>
      <c r="BR46" s="353"/>
      <c r="BS46" s="355"/>
      <c r="BT46" s="355"/>
      <c r="BU46" s="355"/>
      <c r="BV46" s="355"/>
      <c r="BW46" s="355"/>
      <c r="BX46" s="355"/>
      <c r="BY46" s="355"/>
      <c r="BZ46" s="355"/>
      <c r="CA46" s="355"/>
      <c r="CB46" s="355"/>
      <c r="CC46" s="355"/>
      <c r="CD46" s="355"/>
      <c r="CE46" s="355"/>
      <c r="CF46" s="355"/>
      <c r="CG46" s="355"/>
      <c r="CH46" s="355"/>
      <c r="CI46" s="355"/>
      <c r="CJ46" s="355"/>
      <c r="CK46" s="355"/>
      <c r="CL46" s="355"/>
      <c r="CM46" s="355"/>
      <c r="CN46" s="353"/>
      <c r="CO46" s="353"/>
      <c r="CP46" s="353"/>
      <c r="CQ46" s="353"/>
      <c r="CR46" s="353"/>
      <c r="CS46" s="353"/>
      <c r="CT46" s="353"/>
      <c r="CU46" s="353"/>
      <c r="CV46" s="353"/>
      <c r="CW46" s="353"/>
      <c r="CX46" s="353"/>
      <c r="CY46" s="353"/>
      <c r="CZ46" s="353"/>
      <c r="DA46" s="353"/>
      <c r="DB46" s="355"/>
      <c r="DC46" s="355"/>
      <c r="DD46" s="355"/>
      <c r="DE46" s="355"/>
      <c r="DF46" s="355"/>
      <c r="DG46" s="355"/>
      <c r="DH46" s="355"/>
      <c r="DI46" s="355"/>
      <c r="DJ46" s="355"/>
      <c r="DK46" s="355"/>
      <c r="DL46" s="355"/>
      <c r="DM46" s="355"/>
      <c r="DN46" s="355"/>
      <c r="DO46" s="355"/>
      <c r="DP46" s="351"/>
      <c r="DQ46" s="351"/>
      <c r="DR46" s="351"/>
      <c r="DS46" s="351"/>
      <c r="DT46" s="351"/>
      <c r="DU46" s="351"/>
      <c r="DV46" s="351"/>
      <c r="DW46" s="351"/>
      <c r="DX46" s="351"/>
      <c r="DY46" s="351"/>
      <c r="DZ46" s="351"/>
      <c r="EA46" s="351"/>
      <c r="EB46" s="351"/>
      <c r="EC46" s="351"/>
      <c r="ED46" s="351"/>
      <c r="EE46" s="351"/>
      <c r="EF46" s="351"/>
      <c r="EG46" s="351"/>
      <c r="EH46" s="351"/>
      <c r="EI46" s="351"/>
      <c r="EJ46" s="351"/>
      <c r="EK46" s="351"/>
      <c r="EL46" s="351"/>
      <c r="EM46" s="351"/>
      <c r="EN46" s="351">
        <f>'Таблица 2'!N100</f>
        <v>393600</v>
      </c>
      <c r="EO46" s="351"/>
      <c r="EP46" s="351"/>
      <c r="EQ46" s="351"/>
      <c r="ER46" s="351"/>
      <c r="ES46" s="351"/>
      <c r="ET46" s="351"/>
      <c r="EU46" s="351"/>
      <c r="EV46" s="351"/>
      <c r="EW46" s="351"/>
      <c r="EX46" s="351"/>
      <c r="EY46" s="351"/>
      <c r="EZ46" s="351"/>
      <c r="FA46" s="351"/>
      <c r="FB46" s="351"/>
      <c r="FC46" s="351"/>
      <c r="FD46" s="351"/>
      <c r="FE46" s="351"/>
      <c r="FF46" s="351"/>
      <c r="FG46" s="351"/>
      <c r="FH46" s="351"/>
      <c r="FI46" s="351"/>
      <c r="FJ46" s="351"/>
      <c r="FK46" s="352"/>
    </row>
    <row r="47" spans="1:167" s="31" customFormat="1" ht="17.25" customHeight="1" thickBot="1">
      <c r="A47" s="370"/>
      <c r="B47" s="371"/>
      <c r="C47" s="371"/>
      <c r="D47" s="371"/>
      <c r="E47" s="371"/>
      <c r="F47" s="371"/>
      <c r="G47" s="371"/>
      <c r="H47" s="371"/>
      <c r="I47" s="371"/>
      <c r="J47" s="371"/>
      <c r="K47" s="371"/>
      <c r="L47" s="371"/>
      <c r="M47" s="371"/>
      <c r="N47" s="371"/>
      <c r="O47" s="371"/>
      <c r="P47" s="371"/>
      <c r="Q47" s="371"/>
      <c r="R47" s="371"/>
      <c r="S47" s="371"/>
      <c r="T47" s="371"/>
      <c r="U47" s="371"/>
      <c r="V47" s="371"/>
      <c r="W47" s="371"/>
      <c r="X47" s="371"/>
      <c r="Y47" s="371"/>
      <c r="Z47" s="371"/>
      <c r="AA47" s="371"/>
      <c r="AB47" s="371"/>
      <c r="AC47" s="371"/>
      <c r="AD47" s="371"/>
      <c r="AE47" s="353" t="s">
        <v>236</v>
      </c>
      <c r="AF47" s="353"/>
      <c r="AG47" s="353"/>
      <c r="AH47" s="353"/>
      <c r="AI47" s="353"/>
      <c r="AJ47" s="353"/>
      <c r="AK47" s="353"/>
      <c r="AL47" s="353"/>
      <c r="AM47" s="353"/>
      <c r="AN47" s="353"/>
      <c r="AO47" s="354" t="s">
        <v>257</v>
      </c>
      <c r="AP47" s="354"/>
      <c r="AQ47" s="354"/>
      <c r="AR47" s="354"/>
      <c r="AS47" s="354"/>
      <c r="AT47" s="354"/>
      <c r="AU47" s="354"/>
      <c r="AV47" s="354"/>
      <c r="AW47" s="354"/>
      <c r="AX47" s="354"/>
      <c r="AY47" s="354"/>
      <c r="AZ47" s="354"/>
      <c r="BA47" s="354"/>
      <c r="BB47" s="354"/>
      <c r="BC47" s="354"/>
      <c r="BD47" s="354"/>
      <c r="BE47" s="354"/>
      <c r="BF47" s="354"/>
      <c r="BG47" s="354"/>
      <c r="BH47" s="354"/>
      <c r="BI47" s="353"/>
      <c r="BJ47" s="353"/>
      <c r="BK47" s="353"/>
      <c r="BL47" s="353"/>
      <c r="BM47" s="353"/>
      <c r="BN47" s="353"/>
      <c r="BO47" s="353"/>
      <c r="BP47" s="353"/>
      <c r="BQ47" s="353"/>
      <c r="BR47" s="353"/>
      <c r="BS47" s="355"/>
      <c r="BT47" s="355"/>
      <c r="BU47" s="355"/>
      <c r="BV47" s="355"/>
      <c r="BW47" s="355"/>
      <c r="BX47" s="355"/>
      <c r="BY47" s="355"/>
      <c r="BZ47" s="355"/>
      <c r="CA47" s="355"/>
      <c r="CB47" s="355"/>
      <c r="CC47" s="355"/>
      <c r="CD47" s="355"/>
      <c r="CE47" s="355"/>
      <c r="CF47" s="355"/>
      <c r="CG47" s="355"/>
      <c r="CH47" s="355"/>
      <c r="CI47" s="355"/>
      <c r="CJ47" s="355"/>
      <c r="CK47" s="355"/>
      <c r="CL47" s="355"/>
      <c r="CM47" s="355"/>
      <c r="CN47" s="353"/>
      <c r="CO47" s="353"/>
      <c r="CP47" s="353"/>
      <c r="CQ47" s="353"/>
      <c r="CR47" s="353"/>
      <c r="CS47" s="353"/>
      <c r="CT47" s="353"/>
      <c r="CU47" s="353"/>
      <c r="CV47" s="353"/>
      <c r="CW47" s="353"/>
      <c r="CX47" s="353"/>
      <c r="CY47" s="353"/>
      <c r="CZ47" s="353"/>
      <c r="DA47" s="353"/>
      <c r="DB47" s="355"/>
      <c r="DC47" s="355"/>
      <c r="DD47" s="355"/>
      <c r="DE47" s="355"/>
      <c r="DF47" s="355"/>
      <c r="DG47" s="355"/>
      <c r="DH47" s="355"/>
      <c r="DI47" s="355"/>
      <c r="DJ47" s="355"/>
      <c r="DK47" s="355"/>
      <c r="DL47" s="355"/>
      <c r="DM47" s="355"/>
      <c r="DN47" s="355"/>
      <c r="DO47" s="355"/>
      <c r="DP47" s="351"/>
      <c r="DQ47" s="351"/>
      <c r="DR47" s="351"/>
      <c r="DS47" s="351"/>
      <c r="DT47" s="351"/>
      <c r="DU47" s="351"/>
      <c r="DV47" s="351"/>
      <c r="DW47" s="351"/>
      <c r="DX47" s="351"/>
      <c r="DY47" s="351"/>
      <c r="DZ47" s="351"/>
      <c r="EA47" s="351"/>
      <c r="EB47" s="351"/>
      <c r="EC47" s="351"/>
      <c r="ED47" s="351"/>
      <c r="EE47" s="351"/>
      <c r="EF47" s="351"/>
      <c r="EG47" s="351"/>
      <c r="EH47" s="351"/>
      <c r="EI47" s="351"/>
      <c r="EJ47" s="351"/>
      <c r="EK47" s="351"/>
      <c r="EL47" s="351"/>
      <c r="EM47" s="351"/>
      <c r="EN47" s="351">
        <f>'Таблица 2'!N101</f>
        <v>7473200</v>
      </c>
      <c r="EO47" s="351"/>
      <c r="EP47" s="351"/>
      <c r="EQ47" s="351"/>
      <c r="ER47" s="351"/>
      <c r="ES47" s="351"/>
      <c r="ET47" s="351"/>
      <c r="EU47" s="351"/>
      <c r="EV47" s="351"/>
      <c r="EW47" s="351"/>
      <c r="EX47" s="351"/>
      <c r="EY47" s="351"/>
      <c r="EZ47" s="351"/>
      <c r="FA47" s="351"/>
      <c r="FB47" s="351"/>
      <c r="FC47" s="351"/>
      <c r="FD47" s="351"/>
      <c r="FE47" s="351"/>
      <c r="FF47" s="351"/>
      <c r="FG47" s="351"/>
      <c r="FH47" s="351"/>
      <c r="FI47" s="351"/>
      <c r="FJ47" s="351"/>
      <c r="FK47" s="352"/>
    </row>
    <row r="48" spans="1:167" s="31" customFormat="1" ht="13.5" hidden="1" thickBot="1">
      <c r="A48" s="372"/>
      <c r="B48" s="373"/>
      <c r="C48" s="373"/>
      <c r="D48" s="373"/>
      <c r="E48" s="373"/>
      <c r="F48" s="373"/>
      <c r="G48" s="373"/>
      <c r="H48" s="373"/>
      <c r="I48" s="373"/>
      <c r="J48" s="373"/>
      <c r="K48" s="373"/>
      <c r="L48" s="373"/>
      <c r="M48" s="373"/>
      <c r="N48" s="373"/>
      <c r="O48" s="373"/>
      <c r="P48" s="373"/>
      <c r="Q48" s="373"/>
      <c r="R48" s="373"/>
      <c r="S48" s="373"/>
      <c r="T48" s="373"/>
      <c r="U48" s="373"/>
      <c r="V48" s="373"/>
      <c r="W48" s="373"/>
      <c r="X48" s="373"/>
      <c r="Y48" s="373"/>
      <c r="Z48" s="373"/>
      <c r="AA48" s="373"/>
      <c r="AB48" s="373"/>
      <c r="AC48" s="373"/>
      <c r="AD48" s="373"/>
      <c r="AE48" s="525" t="s">
        <v>231</v>
      </c>
      <c r="AF48" s="525"/>
      <c r="AG48" s="525"/>
      <c r="AH48" s="525"/>
      <c r="AI48" s="525"/>
      <c r="AJ48" s="525"/>
      <c r="AK48" s="525"/>
      <c r="AL48" s="525"/>
      <c r="AM48" s="525"/>
      <c r="AN48" s="525"/>
      <c r="AO48" s="524"/>
      <c r="AP48" s="524"/>
      <c r="AQ48" s="524"/>
      <c r="AR48" s="524"/>
      <c r="AS48" s="524"/>
      <c r="AT48" s="524"/>
      <c r="AU48" s="524"/>
      <c r="AV48" s="524"/>
      <c r="AW48" s="524"/>
      <c r="AX48" s="524"/>
      <c r="AY48" s="524"/>
      <c r="AZ48" s="524"/>
      <c r="BA48" s="524"/>
      <c r="BB48" s="524"/>
      <c r="BC48" s="524"/>
      <c r="BD48" s="524"/>
      <c r="BE48" s="524"/>
      <c r="BF48" s="524"/>
      <c r="BG48" s="524"/>
      <c r="BH48" s="524"/>
      <c r="BI48" s="525"/>
      <c r="BJ48" s="525"/>
      <c r="BK48" s="525"/>
      <c r="BL48" s="525"/>
      <c r="BM48" s="525"/>
      <c r="BN48" s="525"/>
      <c r="BO48" s="525"/>
      <c r="BP48" s="525"/>
      <c r="BQ48" s="525"/>
      <c r="BR48" s="525"/>
      <c r="BS48" s="526"/>
      <c r="BT48" s="526"/>
      <c r="BU48" s="526"/>
      <c r="BV48" s="526"/>
      <c r="BW48" s="526"/>
      <c r="BX48" s="526"/>
      <c r="BY48" s="526"/>
      <c r="BZ48" s="526"/>
      <c r="CA48" s="526"/>
      <c r="CB48" s="526"/>
      <c r="CC48" s="526"/>
      <c r="CD48" s="526"/>
      <c r="CE48" s="526"/>
      <c r="CF48" s="526"/>
      <c r="CG48" s="526"/>
      <c r="CH48" s="526"/>
      <c r="CI48" s="526"/>
      <c r="CJ48" s="526"/>
      <c r="CK48" s="526"/>
      <c r="CL48" s="526"/>
      <c r="CM48" s="526"/>
      <c r="CN48" s="525"/>
      <c r="CO48" s="525"/>
      <c r="CP48" s="525"/>
      <c r="CQ48" s="525"/>
      <c r="CR48" s="525"/>
      <c r="CS48" s="525"/>
      <c r="CT48" s="525"/>
      <c r="CU48" s="525"/>
      <c r="CV48" s="525"/>
      <c r="CW48" s="525"/>
      <c r="CX48" s="525"/>
      <c r="CY48" s="525"/>
      <c r="CZ48" s="525"/>
      <c r="DA48" s="525"/>
      <c r="DB48" s="526"/>
      <c r="DC48" s="526"/>
      <c r="DD48" s="526"/>
      <c r="DE48" s="526"/>
      <c r="DF48" s="526"/>
      <c r="DG48" s="526"/>
      <c r="DH48" s="526"/>
      <c r="DI48" s="526"/>
      <c r="DJ48" s="526"/>
      <c r="DK48" s="526"/>
      <c r="DL48" s="526"/>
      <c r="DM48" s="526"/>
      <c r="DN48" s="526"/>
      <c r="DO48" s="526"/>
      <c r="DP48" s="382"/>
      <c r="DQ48" s="382"/>
      <c r="DR48" s="382"/>
      <c r="DS48" s="382"/>
      <c r="DT48" s="382"/>
      <c r="DU48" s="382"/>
      <c r="DV48" s="382"/>
      <c r="DW48" s="382"/>
      <c r="DX48" s="382"/>
      <c r="DY48" s="382"/>
      <c r="DZ48" s="382"/>
      <c r="EA48" s="382"/>
      <c r="EB48" s="382"/>
      <c r="EC48" s="382"/>
      <c r="ED48" s="382"/>
      <c r="EE48" s="382"/>
      <c r="EF48" s="382"/>
      <c r="EG48" s="382"/>
      <c r="EH48" s="382"/>
      <c r="EI48" s="382"/>
      <c r="EJ48" s="382"/>
      <c r="EK48" s="382"/>
      <c r="EL48" s="382"/>
      <c r="EM48" s="382"/>
      <c r="EN48" s="382">
        <v>0</v>
      </c>
      <c r="EO48" s="382"/>
      <c r="EP48" s="382"/>
      <c r="EQ48" s="382"/>
      <c r="ER48" s="382"/>
      <c r="ES48" s="382"/>
      <c r="ET48" s="382"/>
      <c r="EU48" s="382"/>
      <c r="EV48" s="382"/>
      <c r="EW48" s="382"/>
      <c r="EX48" s="382"/>
      <c r="EY48" s="382"/>
      <c r="EZ48" s="382"/>
      <c r="FA48" s="382"/>
      <c r="FB48" s="382"/>
      <c r="FC48" s="382"/>
      <c r="FD48" s="382"/>
      <c r="FE48" s="382"/>
      <c r="FF48" s="382"/>
      <c r="FG48" s="382"/>
      <c r="FH48" s="382"/>
      <c r="FI48" s="382"/>
      <c r="FJ48" s="382"/>
      <c r="FK48" s="383"/>
    </row>
    <row r="49" spans="1:167" s="31" customFormat="1" ht="12.75" hidden="1">
      <c r="A49" s="368" t="s">
        <v>319</v>
      </c>
      <c r="B49" s="369"/>
      <c r="C49" s="369"/>
      <c r="D49" s="369"/>
      <c r="E49" s="369"/>
      <c r="F49" s="369"/>
      <c r="G49" s="369"/>
      <c r="H49" s="369"/>
      <c r="I49" s="369"/>
      <c r="J49" s="369"/>
      <c r="K49" s="369"/>
      <c r="L49" s="369"/>
      <c r="M49" s="369"/>
      <c r="N49" s="369"/>
      <c r="O49" s="369"/>
      <c r="P49" s="369"/>
      <c r="Q49" s="369"/>
      <c r="R49" s="369"/>
      <c r="S49" s="369"/>
      <c r="T49" s="369"/>
      <c r="U49" s="369"/>
      <c r="V49" s="369"/>
      <c r="W49" s="369"/>
      <c r="X49" s="369"/>
      <c r="Y49" s="369"/>
      <c r="Z49" s="369"/>
      <c r="AA49" s="369"/>
      <c r="AB49" s="369"/>
      <c r="AC49" s="369"/>
      <c r="AD49" s="369"/>
      <c r="AE49" s="363" t="s">
        <v>311</v>
      </c>
      <c r="AF49" s="363"/>
      <c r="AG49" s="363"/>
      <c r="AH49" s="363"/>
      <c r="AI49" s="363"/>
      <c r="AJ49" s="363"/>
      <c r="AK49" s="363"/>
      <c r="AL49" s="363"/>
      <c r="AM49" s="363"/>
      <c r="AN49" s="363"/>
      <c r="AO49" s="376" t="s">
        <v>272</v>
      </c>
      <c r="AP49" s="376"/>
      <c r="AQ49" s="376"/>
      <c r="AR49" s="376"/>
      <c r="AS49" s="376"/>
      <c r="AT49" s="376"/>
      <c r="AU49" s="376"/>
      <c r="AV49" s="376"/>
      <c r="AW49" s="376"/>
      <c r="AX49" s="376"/>
      <c r="AY49" s="376"/>
      <c r="AZ49" s="376"/>
      <c r="BA49" s="376"/>
      <c r="BB49" s="376"/>
      <c r="BC49" s="376"/>
      <c r="BD49" s="376"/>
      <c r="BE49" s="376"/>
      <c r="BF49" s="376"/>
      <c r="BG49" s="376"/>
      <c r="BH49" s="376"/>
      <c r="BI49" s="363"/>
      <c r="BJ49" s="363"/>
      <c r="BK49" s="363"/>
      <c r="BL49" s="363"/>
      <c r="BM49" s="363"/>
      <c r="BN49" s="363"/>
      <c r="BO49" s="363"/>
      <c r="BP49" s="363"/>
      <c r="BQ49" s="363"/>
      <c r="BR49" s="363"/>
      <c r="BS49" s="364"/>
      <c r="BT49" s="364"/>
      <c r="BU49" s="364"/>
      <c r="BV49" s="364"/>
      <c r="BW49" s="364"/>
      <c r="BX49" s="364"/>
      <c r="BY49" s="364"/>
      <c r="BZ49" s="364"/>
      <c r="CA49" s="364"/>
      <c r="CB49" s="364"/>
      <c r="CC49" s="364"/>
      <c r="CD49" s="364"/>
      <c r="CE49" s="364"/>
      <c r="CF49" s="364"/>
      <c r="CG49" s="364"/>
      <c r="CH49" s="364"/>
      <c r="CI49" s="364"/>
      <c r="CJ49" s="364"/>
      <c r="CK49" s="364"/>
      <c r="CL49" s="364"/>
      <c r="CM49" s="364"/>
      <c r="CN49" s="363"/>
      <c r="CO49" s="363"/>
      <c r="CP49" s="363"/>
      <c r="CQ49" s="363"/>
      <c r="CR49" s="363"/>
      <c r="CS49" s="363"/>
      <c r="CT49" s="363"/>
      <c r="CU49" s="363"/>
      <c r="CV49" s="363"/>
      <c r="CW49" s="363"/>
      <c r="CX49" s="363"/>
      <c r="CY49" s="363"/>
      <c r="CZ49" s="363"/>
      <c r="DA49" s="363"/>
      <c r="DB49" s="364"/>
      <c r="DC49" s="364"/>
      <c r="DD49" s="364"/>
      <c r="DE49" s="364"/>
      <c r="DF49" s="364"/>
      <c r="DG49" s="364"/>
      <c r="DH49" s="364"/>
      <c r="DI49" s="364"/>
      <c r="DJ49" s="364"/>
      <c r="DK49" s="364"/>
      <c r="DL49" s="364"/>
      <c r="DM49" s="364"/>
      <c r="DN49" s="364"/>
      <c r="DO49" s="364"/>
      <c r="DP49" s="374">
        <f>EN50+EN51+EN52</f>
        <v>0</v>
      </c>
      <c r="DQ49" s="374"/>
      <c r="DR49" s="374"/>
      <c r="DS49" s="374"/>
      <c r="DT49" s="374"/>
      <c r="DU49" s="374"/>
      <c r="DV49" s="374"/>
      <c r="DW49" s="374"/>
      <c r="DX49" s="374"/>
      <c r="DY49" s="374"/>
      <c r="DZ49" s="374"/>
      <c r="EA49" s="374"/>
      <c r="EB49" s="374"/>
      <c r="EC49" s="374"/>
      <c r="ED49" s="374"/>
      <c r="EE49" s="374"/>
      <c r="EF49" s="374"/>
      <c r="EG49" s="374"/>
      <c r="EH49" s="374"/>
      <c r="EI49" s="374"/>
      <c r="EJ49" s="374"/>
      <c r="EK49" s="374"/>
      <c r="EL49" s="374"/>
      <c r="EM49" s="374"/>
      <c r="EN49" s="374"/>
      <c r="EO49" s="374"/>
      <c r="EP49" s="374"/>
      <c r="EQ49" s="374"/>
      <c r="ER49" s="374"/>
      <c r="ES49" s="374"/>
      <c r="ET49" s="374"/>
      <c r="EU49" s="374"/>
      <c r="EV49" s="374"/>
      <c r="EW49" s="374"/>
      <c r="EX49" s="374"/>
      <c r="EY49" s="374"/>
      <c r="EZ49" s="374"/>
      <c r="FA49" s="374"/>
      <c r="FB49" s="374"/>
      <c r="FC49" s="374"/>
      <c r="FD49" s="374"/>
      <c r="FE49" s="374"/>
      <c r="FF49" s="374"/>
      <c r="FG49" s="374"/>
      <c r="FH49" s="374"/>
      <c r="FI49" s="374"/>
      <c r="FJ49" s="374"/>
      <c r="FK49" s="375"/>
    </row>
    <row r="50" spans="1:167" s="31" customFormat="1" ht="12.75" hidden="1">
      <c r="A50" s="370"/>
      <c r="B50" s="371"/>
      <c r="C50" s="371"/>
      <c r="D50" s="371"/>
      <c r="E50" s="371"/>
      <c r="F50" s="371"/>
      <c r="G50" s="371"/>
      <c r="H50" s="371"/>
      <c r="I50" s="371"/>
      <c r="J50" s="371"/>
      <c r="K50" s="371"/>
      <c r="L50" s="371"/>
      <c r="M50" s="371"/>
      <c r="N50" s="371"/>
      <c r="O50" s="371"/>
      <c r="P50" s="371"/>
      <c r="Q50" s="371"/>
      <c r="R50" s="371"/>
      <c r="S50" s="371"/>
      <c r="T50" s="371"/>
      <c r="U50" s="371"/>
      <c r="V50" s="371"/>
      <c r="W50" s="371"/>
      <c r="X50" s="371"/>
      <c r="Y50" s="371"/>
      <c r="Z50" s="371"/>
      <c r="AA50" s="371"/>
      <c r="AB50" s="371"/>
      <c r="AC50" s="371"/>
      <c r="AD50" s="371"/>
      <c r="AE50" s="353" t="s">
        <v>311</v>
      </c>
      <c r="AF50" s="353"/>
      <c r="AG50" s="353"/>
      <c r="AH50" s="353"/>
      <c r="AI50" s="353"/>
      <c r="AJ50" s="353"/>
      <c r="AK50" s="353"/>
      <c r="AL50" s="353"/>
      <c r="AM50" s="353"/>
      <c r="AN50" s="353"/>
      <c r="AO50" s="354" t="s">
        <v>320</v>
      </c>
      <c r="AP50" s="354"/>
      <c r="AQ50" s="354"/>
      <c r="AR50" s="354"/>
      <c r="AS50" s="354"/>
      <c r="AT50" s="354"/>
      <c r="AU50" s="354"/>
      <c r="AV50" s="354"/>
      <c r="AW50" s="354"/>
      <c r="AX50" s="354"/>
      <c r="AY50" s="354"/>
      <c r="AZ50" s="354"/>
      <c r="BA50" s="354"/>
      <c r="BB50" s="354"/>
      <c r="BC50" s="354"/>
      <c r="BD50" s="354"/>
      <c r="BE50" s="354"/>
      <c r="BF50" s="354"/>
      <c r="BG50" s="354"/>
      <c r="BH50" s="354"/>
      <c r="BI50" s="353"/>
      <c r="BJ50" s="353"/>
      <c r="BK50" s="353"/>
      <c r="BL50" s="353"/>
      <c r="BM50" s="353"/>
      <c r="BN50" s="353"/>
      <c r="BO50" s="353"/>
      <c r="BP50" s="353"/>
      <c r="BQ50" s="353"/>
      <c r="BR50" s="353"/>
      <c r="BS50" s="355"/>
      <c r="BT50" s="355"/>
      <c r="BU50" s="355"/>
      <c r="BV50" s="355"/>
      <c r="BW50" s="355"/>
      <c r="BX50" s="355"/>
      <c r="BY50" s="355"/>
      <c r="BZ50" s="355"/>
      <c r="CA50" s="355"/>
      <c r="CB50" s="355"/>
      <c r="CC50" s="355"/>
      <c r="CD50" s="355"/>
      <c r="CE50" s="355"/>
      <c r="CF50" s="355"/>
      <c r="CG50" s="355"/>
      <c r="CH50" s="355"/>
      <c r="CI50" s="355"/>
      <c r="CJ50" s="355"/>
      <c r="CK50" s="217"/>
      <c r="CL50" s="217"/>
      <c r="CM50" s="217"/>
      <c r="CN50" s="353"/>
      <c r="CO50" s="353"/>
      <c r="CP50" s="353"/>
      <c r="CQ50" s="353"/>
      <c r="CR50" s="353"/>
      <c r="CS50" s="353"/>
      <c r="CT50" s="353"/>
      <c r="CU50" s="353"/>
      <c r="CV50" s="353"/>
      <c r="CW50" s="353"/>
      <c r="CX50" s="353"/>
      <c r="CY50" s="353"/>
      <c r="CZ50" s="353"/>
      <c r="DA50" s="353"/>
      <c r="DB50" s="355"/>
      <c r="DC50" s="355"/>
      <c r="DD50" s="355"/>
      <c r="DE50" s="355"/>
      <c r="DF50" s="355"/>
      <c r="DG50" s="355"/>
      <c r="DH50" s="355"/>
      <c r="DI50" s="355"/>
      <c r="DJ50" s="355"/>
      <c r="DK50" s="355"/>
      <c r="DL50" s="355"/>
      <c r="DM50" s="355"/>
      <c r="DN50" s="355"/>
      <c r="DO50" s="355"/>
      <c r="DP50" s="351"/>
      <c r="DQ50" s="351"/>
      <c r="DR50" s="351"/>
      <c r="DS50" s="351"/>
      <c r="DT50" s="351"/>
      <c r="DU50" s="351"/>
      <c r="DV50" s="351"/>
      <c r="DW50" s="351"/>
      <c r="DX50" s="351"/>
      <c r="DY50" s="351"/>
      <c r="DZ50" s="351"/>
      <c r="EA50" s="351"/>
      <c r="EB50" s="351"/>
      <c r="EC50" s="351"/>
      <c r="ED50" s="351"/>
      <c r="EE50" s="351"/>
      <c r="EF50" s="351"/>
      <c r="EG50" s="351"/>
      <c r="EH50" s="351"/>
      <c r="EI50" s="351"/>
      <c r="EJ50" s="351"/>
      <c r="EK50" s="351"/>
      <c r="EL50" s="216"/>
      <c r="EM50" s="216"/>
      <c r="EN50" s="527"/>
      <c r="EO50" s="528"/>
      <c r="EP50" s="528"/>
      <c r="EQ50" s="528"/>
      <c r="ER50" s="528"/>
      <c r="ES50" s="528"/>
      <c r="ET50" s="528"/>
      <c r="EU50" s="528"/>
      <c r="EV50" s="528"/>
      <c r="EW50" s="528"/>
      <c r="EX50" s="528"/>
      <c r="EY50" s="528"/>
      <c r="EZ50" s="528"/>
      <c r="FA50" s="528"/>
      <c r="FB50" s="528"/>
      <c r="FC50" s="528"/>
      <c r="FD50" s="528"/>
      <c r="FE50" s="528"/>
      <c r="FF50" s="528"/>
      <c r="FG50" s="528"/>
      <c r="FH50" s="528"/>
      <c r="FI50" s="528"/>
      <c r="FJ50" s="528"/>
      <c r="FK50" s="530"/>
    </row>
    <row r="51" spans="1:167" s="31" customFormat="1" ht="12.75" hidden="1">
      <c r="A51" s="370"/>
      <c r="B51" s="371"/>
      <c r="C51" s="371"/>
      <c r="D51" s="371"/>
      <c r="E51" s="371"/>
      <c r="F51" s="371"/>
      <c r="G51" s="371"/>
      <c r="H51" s="371"/>
      <c r="I51" s="371"/>
      <c r="J51" s="371"/>
      <c r="K51" s="371"/>
      <c r="L51" s="371"/>
      <c r="M51" s="371"/>
      <c r="N51" s="371"/>
      <c r="O51" s="371"/>
      <c r="P51" s="371"/>
      <c r="Q51" s="371"/>
      <c r="R51" s="371"/>
      <c r="S51" s="371"/>
      <c r="T51" s="371"/>
      <c r="U51" s="371"/>
      <c r="V51" s="371"/>
      <c r="W51" s="371"/>
      <c r="X51" s="371"/>
      <c r="Y51" s="371"/>
      <c r="Z51" s="371"/>
      <c r="AA51" s="371"/>
      <c r="AB51" s="371"/>
      <c r="AC51" s="371"/>
      <c r="AD51" s="371"/>
      <c r="AE51" s="353" t="s">
        <v>311</v>
      </c>
      <c r="AF51" s="353"/>
      <c r="AG51" s="353"/>
      <c r="AH51" s="353"/>
      <c r="AI51" s="353"/>
      <c r="AJ51" s="353"/>
      <c r="AK51" s="353"/>
      <c r="AL51" s="353"/>
      <c r="AM51" s="353"/>
      <c r="AN51" s="353"/>
      <c r="AO51" s="354" t="s">
        <v>321</v>
      </c>
      <c r="AP51" s="354"/>
      <c r="AQ51" s="354"/>
      <c r="AR51" s="354"/>
      <c r="AS51" s="354"/>
      <c r="AT51" s="354"/>
      <c r="AU51" s="354"/>
      <c r="AV51" s="354"/>
      <c r="AW51" s="354"/>
      <c r="AX51" s="354"/>
      <c r="AY51" s="354"/>
      <c r="AZ51" s="354"/>
      <c r="BA51" s="354"/>
      <c r="BB51" s="354"/>
      <c r="BC51" s="354"/>
      <c r="BD51" s="354"/>
      <c r="BE51" s="354"/>
      <c r="BF51" s="354"/>
      <c r="BG51" s="354"/>
      <c r="BH51" s="354"/>
      <c r="BI51" s="353"/>
      <c r="BJ51" s="353"/>
      <c r="BK51" s="353"/>
      <c r="BL51" s="353"/>
      <c r="BM51" s="353"/>
      <c r="BN51" s="353"/>
      <c r="BO51" s="353"/>
      <c r="BP51" s="353"/>
      <c r="BQ51" s="353"/>
      <c r="BR51" s="353"/>
      <c r="BS51" s="355"/>
      <c r="BT51" s="355"/>
      <c r="BU51" s="355"/>
      <c r="BV51" s="355"/>
      <c r="BW51" s="355"/>
      <c r="BX51" s="355"/>
      <c r="BY51" s="355"/>
      <c r="BZ51" s="355"/>
      <c r="CA51" s="355"/>
      <c r="CB51" s="355"/>
      <c r="CC51" s="355"/>
      <c r="CD51" s="355"/>
      <c r="CE51" s="355"/>
      <c r="CF51" s="355"/>
      <c r="CG51" s="355"/>
      <c r="CH51" s="355"/>
      <c r="CI51" s="355"/>
      <c r="CJ51" s="355"/>
      <c r="CK51" s="217"/>
      <c r="CL51" s="217"/>
      <c r="CM51" s="217"/>
      <c r="CN51" s="353"/>
      <c r="CO51" s="353"/>
      <c r="CP51" s="353"/>
      <c r="CQ51" s="353"/>
      <c r="CR51" s="353"/>
      <c r="CS51" s="353"/>
      <c r="CT51" s="353"/>
      <c r="CU51" s="353"/>
      <c r="CV51" s="353"/>
      <c r="CW51" s="353"/>
      <c r="CX51" s="353"/>
      <c r="CY51" s="353"/>
      <c r="CZ51" s="353"/>
      <c r="DA51" s="353"/>
      <c r="DB51" s="355"/>
      <c r="DC51" s="355"/>
      <c r="DD51" s="355"/>
      <c r="DE51" s="355"/>
      <c r="DF51" s="355"/>
      <c r="DG51" s="355"/>
      <c r="DH51" s="355"/>
      <c r="DI51" s="355"/>
      <c r="DJ51" s="355"/>
      <c r="DK51" s="355"/>
      <c r="DL51" s="355"/>
      <c r="DM51" s="355"/>
      <c r="DN51" s="355"/>
      <c r="DO51" s="355"/>
      <c r="DP51" s="351"/>
      <c r="DQ51" s="351"/>
      <c r="DR51" s="351"/>
      <c r="DS51" s="351"/>
      <c r="DT51" s="351"/>
      <c r="DU51" s="351"/>
      <c r="DV51" s="351"/>
      <c r="DW51" s="351"/>
      <c r="DX51" s="351"/>
      <c r="DY51" s="351"/>
      <c r="DZ51" s="351"/>
      <c r="EA51" s="351"/>
      <c r="EB51" s="351"/>
      <c r="EC51" s="351"/>
      <c r="ED51" s="351"/>
      <c r="EE51" s="351"/>
      <c r="EF51" s="351"/>
      <c r="EG51" s="351"/>
      <c r="EH51" s="351"/>
      <c r="EI51" s="351"/>
      <c r="EJ51" s="351"/>
      <c r="EK51" s="351"/>
      <c r="EL51" s="216"/>
      <c r="EM51" s="216"/>
      <c r="EN51" s="351"/>
      <c r="EO51" s="351"/>
      <c r="EP51" s="351"/>
      <c r="EQ51" s="351"/>
      <c r="ER51" s="351"/>
      <c r="ES51" s="351"/>
      <c r="ET51" s="351"/>
      <c r="EU51" s="351"/>
      <c r="EV51" s="351"/>
      <c r="EW51" s="351"/>
      <c r="EX51" s="351"/>
      <c r="EY51" s="351"/>
      <c r="EZ51" s="351"/>
      <c r="FA51" s="351"/>
      <c r="FB51" s="351"/>
      <c r="FC51" s="351"/>
      <c r="FD51" s="351"/>
      <c r="FE51" s="351"/>
      <c r="FF51" s="351"/>
      <c r="FG51" s="351"/>
      <c r="FH51" s="351"/>
      <c r="FI51" s="351"/>
      <c r="FJ51" s="351"/>
      <c r="FK51" s="352"/>
    </row>
    <row r="52" spans="1:167" s="31" customFormat="1" ht="13.5" hidden="1" thickBot="1">
      <c r="A52" s="377"/>
      <c r="B52" s="378"/>
      <c r="C52" s="378"/>
      <c r="D52" s="378"/>
      <c r="E52" s="378"/>
      <c r="F52" s="378"/>
      <c r="G52" s="378"/>
      <c r="H52" s="378"/>
      <c r="I52" s="378"/>
      <c r="J52" s="378"/>
      <c r="K52" s="378"/>
      <c r="L52" s="378"/>
      <c r="M52" s="378"/>
      <c r="N52" s="378"/>
      <c r="O52" s="378"/>
      <c r="P52" s="378"/>
      <c r="Q52" s="378"/>
      <c r="R52" s="378"/>
      <c r="S52" s="378"/>
      <c r="T52" s="378"/>
      <c r="U52" s="378"/>
      <c r="V52" s="378"/>
      <c r="W52" s="378"/>
      <c r="X52" s="378"/>
      <c r="Y52" s="378"/>
      <c r="Z52" s="378"/>
      <c r="AA52" s="378"/>
      <c r="AB52" s="378"/>
      <c r="AC52" s="378"/>
      <c r="AD52" s="378"/>
      <c r="AE52" s="365" t="s">
        <v>311</v>
      </c>
      <c r="AF52" s="365"/>
      <c r="AG52" s="365"/>
      <c r="AH52" s="365"/>
      <c r="AI52" s="365"/>
      <c r="AJ52" s="365"/>
      <c r="AK52" s="365"/>
      <c r="AL52" s="365"/>
      <c r="AM52" s="365"/>
      <c r="AN52" s="365"/>
      <c r="AO52" s="366" t="s">
        <v>322</v>
      </c>
      <c r="AP52" s="366"/>
      <c r="AQ52" s="366"/>
      <c r="AR52" s="366"/>
      <c r="AS52" s="366"/>
      <c r="AT52" s="366"/>
      <c r="AU52" s="366"/>
      <c r="AV52" s="366"/>
      <c r="AW52" s="366"/>
      <c r="AX52" s="366"/>
      <c r="AY52" s="366"/>
      <c r="AZ52" s="366"/>
      <c r="BA52" s="366"/>
      <c r="BB52" s="366"/>
      <c r="BC52" s="366"/>
      <c r="BD52" s="366"/>
      <c r="BE52" s="366"/>
      <c r="BF52" s="366"/>
      <c r="BG52" s="366"/>
      <c r="BH52" s="366"/>
      <c r="BI52" s="365"/>
      <c r="BJ52" s="365"/>
      <c r="BK52" s="365"/>
      <c r="BL52" s="365"/>
      <c r="BM52" s="365"/>
      <c r="BN52" s="365"/>
      <c r="BO52" s="365"/>
      <c r="BP52" s="365"/>
      <c r="BQ52" s="365"/>
      <c r="BR52" s="365"/>
      <c r="BS52" s="367"/>
      <c r="BT52" s="367"/>
      <c r="BU52" s="367"/>
      <c r="BV52" s="367"/>
      <c r="BW52" s="367"/>
      <c r="BX52" s="367"/>
      <c r="BY52" s="367"/>
      <c r="BZ52" s="367"/>
      <c r="CA52" s="367"/>
      <c r="CB52" s="367"/>
      <c r="CC52" s="367"/>
      <c r="CD52" s="367"/>
      <c r="CE52" s="367"/>
      <c r="CF52" s="367"/>
      <c r="CG52" s="367"/>
      <c r="CH52" s="367"/>
      <c r="CI52" s="367"/>
      <c r="CJ52" s="367"/>
      <c r="CK52" s="367"/>
      <c r="CL52" s="367"/>
      <c r="CM52" s="367"/>
      <c r="CN52" s="365"/>
      <c r="CO52" s="365"/>
      <c r="CP52" s="365"/>
      <c r="CQ52" s="365"/>
      <c r="CR52" s="365"/>
      <c r="CS52" s="365"/>
      <c r="CT52" s="365"/>
      <c r="CU52" s="365"/>
      <c r="CV52" s="365"/>
      <c r="CW52" s="365"/>
      <c r="CX52" s="365"/>
      <c r="CY52" s="365"/>
      <c r="CZ52" s="365"/>
      <c r="DA52" s="365"/>
      <c r="DB52" s="367"/>
      <c r="DC52" s="367"/>
      <c r="DD52" s="367"/>
      <c r="DE52" s="367"/>
      <c r="DF52" s="367"/>
      <c r="DG52" s="367"/>
      <c r="DH52" s="367"/>
      <c r="DI52" s="367"/>
      <c r="DJ52" s="367"/>
      <c r="DK52" s="367"/>
      <c r="DL52" s="367"/>
      <c r="DM52" s="367"/>
      <c r="DN52" s="367"/>
      <c r="DO52" s="367"/>
      <c r="DP52" s="358"/>
      <c r="DQ52" s="358"/>
      <c r="DR52" s="358"/>
      <c r="DS52" s="358"/>
      <c r="DT52" s="358"/>
      <c r="DU52" s="358"/>
      <c r="DV52" s="358"/>
      <c r="DW52" s="358"/>
      <c r="DX52" s="358"/>
      <c r="DY52" s="358"/>
      <c r="DZ52" s="358"/>
      <c r="EA52" s="358"/>
      <c r="EB52" s="358"/>
      <c r="EC52" s="358"/>
      <c r="ED52" s="358"/>
      <c r="EE52" s="358"/>
      <c r="EF52" s="358"/>
      <c r="EG52" s="358"/>
      <c r="EH52" s="358"/>
      <c r="EI52" s="358"/>
      <c r="EJ52" s="358"/>
      <c r="EK52" s="358"/>
      <c r="EL52" s="358"/>
      <c r="EM52" s="358"/>
      <c r="EN52" s="358"/>
      <c r="EO52" s="358"/>
      <c r="EP52" s="358"/>
      <c r="EQ52" s="358"/>
      <c r="ER52" s="358"/>
      <c r="ES52" s="358"/>
      <c r="ET52" s="358"/>
      <c r="EU52" s="358"/>
      <c r="EV52" s="358"/>
      <c r="EW52" s="358"/>
      <c r="EX52" s="358"/>
      <c r="EY52" s="358"/>
      <c r="EZ52" s="358"/>
      <c r="FA52" s="358"/>
      <c r="FB52" s="358"/>
      <c r="FC52" s="358"/>
      <c r="FD52" s="358"/>
      <c r="FE52" s="358"/>
      <c r="FF52" s="358"/>
      <c r="FG52" s="358"/>
      <c r="FH52" s="358"/>
      <c r="FI52" s="358"/>
      <c r="FJ52" s="358"/>
      <c r="FK52" s="359"/>
    </row>
    <row r="53" spans="1:167" s="31" customFormat="1" ht="13.5" customHeight="1" hidden="1" thickBot="1">
      <c r="A53" s="248"/>
      <c r="B53" s="249"/>
      <c r="C53" s="249"/>
      <c r="D53" s="249"/>
      <c r="E53" s="249"/>
      <c r="F53" s="249"/>
      <c r="G53" s="249"/>
      <c r="H53" s="249"/>
      <c r="I53" s="249"/>
      <c r="J53" s="249"/>
      <c r="K53" s="249"/>
      <c r="L53" s="249"/>
      <c r="M53" s="249"/>
      <c r="N53" s="249"/>
      <c r="O53" s="249"/>
      <c r="P53" s="249"/>
      <c r="Q53" s="249"/>
      <c r="R53" s="249"/>
      <c r="S53" s="249"/>
      <c r="T53" s="249"/>
      <c r="U53" s="249"/>
      <c r="V53" s="249"/>
      <c r="W53" s="249"/>
      <c r="X53" s="249"/>
      <c r="Y53" s="249"/>
      <c r="Z53" s="249"/>
      <c r="AA53" s="249"/>
      <c r="AB53" s="249"/>
      <c r="AC53" s="249"/>
      <c r="AD53" s="250"/>
      <c r="AE53" s="360"/>
      <c r="AF53" s="360"/>
      <c r="AG53" s="360"/>
      <c r="AH53" s="360"/>
      <c r="AI53" s="360"/>
      <c r="AJ53" s="360"/>
      <c r="AK53" s="360"/>
      <c r="AL53" s="360"/>
      <c r="AM53" s="360"/>
      <c r="AN53" s="360"/>
      <c r="AO53" s="361"/>
      <c r="AP53" s="361"/>
      <c r="AQ53" s="361"/>
      <c r="AR53" s="361"/>
      <c r="AS53" s="361"/>
      <c r="AT53" s="361"/>
      <c r="AU53" s="361"/>
      <c r="AV53" s="361"/>
      <c r="AW53" s="361"/>
      <c r="AX53" s="361"/>
      <c r="AY53" s="361"/>
      <c r="AZ53" s="361"/>
      <c r="BA53" s="361"/>
      <c r="BB53" s="361"/>
      <c r="BC53" s="361"/>
      <c r="BD53" s="361"/>
      <c r="BE53" s="361"/>
      <c r="BF53" s="361"/>
      <c r="BG53" s="361"/>
      <c r="BH53" s="361"/>
      <c r="BI53" s="360"/>
      <c r="BJ53" s="360"/>
      <c r="BK53" s="360"/>
      <c r="BL53" s="360"/>
      <c r="BM53" s="360"/>
      <c r="BN53" s="360"/>
      <c r="BO53" s="360"/>
      <c r="BP53" s="360"/>
      <c r="BQ53" s="360"/>
      <c r="BR53" s="360"/>
      <c r="BS53" s="362"/>
      <c r="BT53" s="362"/>
      <c r="BU53" s="362"/>
      <c r="BV53" s="362"/>
      <c r="BW53" s="362"/>
      <c r="BX53" s="362"/>
      <c r="BY53" s="362"/>
      <c r="BZ53" s="362"/>
      <c r="CA53" s="362"/>
      <c r="CB53" s="362"/>
      <c r="CC53" s="362"/>
      <c r="CD53" s="362"/>
      <c r="CE53" s="362"/>
      <c r="CF53" s="362"/>
      <c r="CG53" s="362"/>
      <c r="CH53" s="362"/>
      <c r="CI53" s="362"/>
      <c r="CJ53" s="362"/>
      <c r="CK53" s="362"/>
      <c r="CL53" s="362"/>
      <c r="CM53" s="362"/>
      <c r="CN53" s="360"/>
      <c r="CO53" s="360"/>
      <c r="CP53" s="360"/>
      <c r="CQ53" s="360"/>
      <c r="CR53" s="360"/>
      <c r="CS53" s="360"/>
      <c r="CT53" s="360"/>
      <c r="CU53" s="360"/>
      <c r="CV53" s="360"/>
      <c r="CW53" s="360"/>
      <c r="CX53" s="360"/>
      <c r="CY53" s="360"/>
      <c r="CZ53" s="360"/>
      <c r="DA53" s="360"/>
      <c r="DB53" s="362"/>
      <c r="DC53" s="362"/>
      <c r="DD53" s="362"/>
      <c r="DE53" s="362"/>
      <c r="DF53" s="362"/>
      <c r="DG53" s="362"/>
      <c r="DH53" s="362"/>
      <c r="DI53" s="362"/>
      <c r="DJ53" s="362"/>
      <c r="DK53" s="362"/>
      <c r="DL53" s="362"/>
      <c r="DM53" s="362"/>
      <c r="DN53" s="362"/>
      <c r="DO53" s="362"/>
      <c r="DP53" s="356"/>
      <c r="DQ53" s="356"/>
      <c r="DR53" s="356"/>
      <c r="DS53" s="356"/>
      <c r="DT53" s="356"/>
      <c r="DU53" s="356"/>
      <c r="DV53" s="356"/>
      <c r="DW53" s="356"/>
      <c r="DX53" s="356"/>
      <c r="DY53" s="356"/>
      <c r="DZ53" s="356"/>
      <c r="EA53" s="356"/>
      <c r="EB53" s="356"/>
      <c r="EC53" s="356"/>
      <c r="ED53" s="356"/>
      <c r="EE53" s="356"/>
      <c r="EF53" s="356"/>
      <c r="EG53" s="356"/>
      <c r="EH53" s="356"/>
      <c r="EI53" s="356"/>
      <c r="EJ53" s="356"/>
      <c r="EK53" s="356"/>
      <c r="EL53" s="356"/>
      <c r="EM53" s="356"/>
      <c r="EN53" s="356">
        <v>0</v>
      </c>
      <c r="EO53" s="356"/>
      <c r="EP53" s="356"/>
      <c r="EQ53" s="356"/>
      <c r="ER53" s="356"/>
      <c r="ES53" s="356"/>
      <c r="ET53" s="356"/>
      <c r="EU53" s="356"/>
      <c r="EV53" s="356"/>
      <c r="EW53" s="356"/>
      <c r="EX53" s="356"/>
      <c r="EY53" s="356"/>
      <c r="EZ53" s="356"/>
      <c r="FA53" s="356"/>
      <c r="FB53" s="356"/>
      <c r="FC53" s="356"/>
      <c r="FD53" s="356"/>
      <c r="FE53" s="356"/>
      <c r="FF53" s="356"/>
      <c r="FG53" s="356"/>
      <c r="FH53" s="356"/>
      <c r="FI53" s="356"/>
      <c r="FJ53" s="356"/>
      <c r="FK53" s="357"/>
    </row>
    <row r="54" spans="1:167" s="31" customFormat="1" ht="12.75" hidden="1">
      <c r="A54" s="368" t="s">
        <v>291</v>
      </c>
      <c r="B54" s="369"/>
      <c r="C54" s="369"/>
      <c r="D54" s="369"/>
      <c r="E54" s="369"/>
      <c r="F54" s="369"/>
      <c r="G54" s="369"/>
      <c r="H54" s="369"/>
      <c r="I54" s="369"/>
      <c r="J54" s="369"/>
      <c r="K54" s="369"/>
      <c r="L54" s="369"/>
      <c r="M54" s="369"/>
      <c r="N54" s="369"/>
      <c r="O54" s="369"/>
      <c r="P54" s="369"/>
      <c r="Q54" s="369"/>
      <c r="R54" s="369"/>
      <c r="S54" s="369"/>
      <c r="T54" s="369"/>
      <c r="U54" s="369"/>
      <c r="V54" s="369"/>
      <c r="W54" s="369"/>
      <c r="X54" s="369"/>
      <c r="Y54" s="369"/>
      <c r="Z54" s="369"/>
      <c r="AA54" s="369"/>
      <c r="AB54" s="369"/>
      <c r="AC54" s="369"/>
      <c r="AD54" s="369"/>
      <c r="AE54" s="363" t="s">
        <v>292</v>
      </c>
      <c r="AF54" s="363"/>
      <c r="AG54" s="363"/>
      <c r="AH54" s="363"/>
      <c r="AI54" s="363"/>
      <c r="AJ54" s="363"/>
      <c r="AK54" s="363"/>
      <c r="AL54" s="363"/>
      <c r="AM54" s="363"/>
      <c r="AN54" s="363"/>
      <c r="AO54" s="376" t="s">
        <v>272</v>
      </c>
      <c r="AP54" s="376"/>
      <c r="AQ54" s="376"/>
      <c r="AR54" s="376"/>
      <c r="AS54" s="376"/>
      <c r="AT54" s="376"/>
      <c r="AU54" s="376"/>
      <c r="AV54" s="376"/>
      <c r="AW54" s="376"/>
      <c r="AX54" s="376"/>
      <c r="AY54" s="376"/>
      <c r="AZ54" s="376"/>
      <c r="BA54" s="376"/>
      <c r="BB54" s="376"/>
      <c r="BC54" s="376"/>
      <c r="BD54" s="376"/>
      <c r="BE54" s="376"/>
      <c r="BF54" s="376"/>
      <c r="BG54" s="376"/>
      <c r="BH54" s="376"/>
      <c r="BI54" s="363"/>
      <c r="BJ54" s="363"/>
      <c r="BK54" s="363"/>
      <c r="BL54" s="363"/>
      <c r="BM54" s="363"/>
      <c r="BN54" s="363"/>
      <c r="BO54" s="363"/>
      <c r="BP54" s="363"/>
      <c r="BQ54" s="363"/>
      <c r="BR54" s="363"/>
      <c r="BS54" s="364"/>
      <c r="BT54" s="364"/>
      <c r="BU54" s="364"/>
      <c r="BV54" s="364"/>
      <c r="BW54" s="364"/>
      <c r="BX54" s="364"/>
      <c r="BY54" s="364"/>
      <c r="BZ54" s="364"/>
      <c r="CA54" s="364"/>
      <c r="CB54" s="364"/>
      <c r="CC54" s="364"/>
      <c r="CD54" s="364"/>
      <c r="CE54" s="364"/>
      <c r="CF54" s="364"/>
      <c r="CG54" s="364"/>
      <c r="CH54" s="364"/>
      <c r="CI54" s="364"/>
      <c r="CJ54" s="364"/>
      <c r="CK54" s="364"/>
      <c r="CL54" s="364"/>
      <c r="CM54" s="364"/>
      <c r="CN54" s="363"/>
      <c r="CO54" s="363"/>
      <c r="CP54" s="363"/>
      <c r="CQ54" s="363"/>
      <c r="CR54" s="363"/>
      <c r="CS54" s="363"/>
      <c r="CT54" s="363"/>
      <c r="CU54" s="363"/>
      <c r="CV54" s="363"/>
      <c r="CW54" s="363"/>
      <c r="CX54" s="363"/>
      <c r="CY54" s="363"/>
      <c r="CZ54" s="363"/>
      <c r="DA54" s="363"/>
      <c r="DB54" s="364"/>
      <c r="DC54" s="364"/>
      <c r="DD54" s="364"/>
      <c r="DE54" s="364"/>
      <c r="DF54" s="364"/>
      <c r="DG54" s="364"/>
      <c r="DH54" s="364"/>
      <c r="DI54" s="364"/>
      <c r="DJ54" s="364"/>
      <c r="DK54" s="364"/>
      <c r="DL54" s="364"/>
      <c r="DM54" s="364"/>
      <c r="DN54" s="364"/>
      <c r="DO54" s="364"/>
      <c r="DP54" s="374">
        <f>EN55+EN57+EN56</f>
        <v>0</v>
      </c>
      <c r="DQ54" s="374"/>
      <c r="DR54" s="374"/>
      <c r="DS54" s="374"/>
      <c r="DT54" s="374"/>
      <c r="DU54" s="374"/>
      <c r="DV54" s="374"/>
      <c r="DW54" s="374"/>
      <c r="DX54" s="374"/>
      <c r="DY54" s="374"/>
      <c r="DZ54" s="374"/>
      <c r="EA54" s="374"/>
      <c r="EB54" s="374"/>
      <c r="EC54" s="374"/>
      <c r="ED54" s="374"/>
      <c r="EE54" s="374"/>
      <c r="EF54" s="374"/>
      <c r="EG54" s="374"/>
      <c r="EH54" s="374"/>
      <c r="EI54" s="374"/>
      <c r="EJ54" s="374"/>
      <c r="EK54" s="374"/>
      <c r="EL54" s="374"/>
      <c r="EM54" s="374"/>
      <c r="EN54" s="374"/>
      <c r="EO54" s="374"/>
      <c r="EP54" s="374"/>
      <c r="EQ54" s="374"/>
      <c r="ER54" s="374"/>
      <c r="ES54" s="374"/>
      <c r="ET54" s="374"/>
      <c r="EU54" s="374"/>
      <c r="EV54" s="374"/>
      <c r="EW54" s="374"/>
      <c r="EX54" s="374"/>
      <c r="EY54" s="374"/>
      <c r="EZ54" s="374"/>
      <c r="FA54" s="374"/>
      <c r="FB54" s="374"/>
      <c r="FC54" s="374"/>
      <c r="FD54" s="374"/>
      <c r="FE54" s="374"/>
      <c r="FF54" s="374"/>
      <c r="FG54" s="374"/>
      <c r="FH54" s="374"/>
      <c r="FI54" s="374"/>
      <c r="FJ54" s="374"/>
      <c r="FK54" s="375"/>
    </row>
    <row r="55" spans="1:167" s="31" customFormat="1" ht="12.75" hidden="1">
      <c r="A55" s="370"/>
      <c r="B55" s="371"/>
      <c r="C55" s="371"/>
      <c r="D55" s="371"/>
      <c r="E55" s="371"/>
      <c r="F55" s="371"/>
      <c r="G55" s="371"/>
      <c r="H55" s="371"/>
      <c r="I55" s="371"/>
      <c r="J55" s="371"/>
      <c r="K55" s="371"/>
      <c r="L55" s="371"/>
      <c r="M55" s="371"/>
      <c r="N55" s="371"/>
      <c r="O55" s="371"/>
      <c r="P55" s="371"/>
      <c r="Q55" s="371"/>
      <c r="R55" s="371"/>
      <c r="S55" s="371"/>
      <c r="T55" s="371"/>
      <c r="U55" s="371"/>
      <c r="V55" s="371"/>
      <c r="W55" s="371"/>
      <c r="X55" s="371"/>
      <c r="Y55" s="371"/>
      <c r="Z55" s="371"/>
      <c r="AA55" s="371"/>
      <c r="AB55" s="371"/>
      <c r="AC55" s="371"/>
      <c r="AD55" s="371"/>
      <c r="AE55" s="353" t="s">
        <v>292</v>
      </c>
      <c r="AF55" s="353"/>
      <c r="AG55" s="353"/>
      <c r="AH55" s="353"/>
      <c r="AI55" s="353"/>
      <c r="AJ55" s="353"/>
      <c r="AK55" s="353"/>
      <c r="AL55" s="353"/>
      <c r="AM55" s="353"/>
      <c r="AN55" s="353"/>
      <c r="AO55" s="354" t="s">
        <v>289</v>
      </c>
      <c r="AP55" s="354"/>
      <c r="AQ55" s="354"/>
      <c r="AR55" s="354"/>
      <c r="AS55" s="354"/>
      <c r="AT55" s="354"/>
      <c r="AU55" s="354"/>
      <c r="AV55" s="354"/>
      <c r="AW55" s="354"/>
      <c r="AX55" s="354"/>
      <c r="AY55" s="354"/>
      <c r="AZ55" s="354"/>
      <c r="BA55" s="354"/>
      <c r="BB55" s="354"/>
      <c r="BC55" s="354"/>
      <c r="BD55" s="354"/>
      <c r="BE55" s="354"/>
      <c r="BF55" s="354"/>
      <c r="BG55" s="354"/>
      <c r="BH55" s="354"/>
      <c r="BI55" s="353"/>
      <c r="BJ55" s="353"/>
      <c r="BK55" s="353"/>
      <c r="BL55" s="353"/>
      <c r="BM55" s="353"/>
      <c r="BN55" s="353"/>
      <c r="BO55" s="353"/>
      <c r="BP55" s="353"/>
      <c r="BQ55" s="353"/>
      <c r="BR55" s="353"/>
      <c r="BS55" s="355"/>
      <c r="BT55" s="355"/>
      <c r="BU55" s="355"/>
      <c r="BV55" s="355"/>
      <c r="BW55" s="355"/>
      <c r="BX55" s="355"/>
      <c r="BY55" s="355"/>
      <c r="BZ55" s="355"/>
      <c r="CA55" s="355"/>
      <c r="CB55" s="355"/>
      <c r="CC55" s="355"/>
      <c r="CD55" s="355"/>
      <c r="CE55" s="355"/>
      <c r="CF55" s="355"/>
      <c r="CG55" s="355"/>
      <c r="CH55" s="355"/>
      <c r="CI55" s="355"/>
      <c r="CJ55" s="355"/>
      <c r="CK55" s="355"/>
      <c r="CL55" s="355"/>
      <c r="CM55" s="355"/>
      <c r="CN55" s="353"/>
      <c r="CO55" s="353"/>
      <c r="CP55" s="353"/>
      <c r="CQ55" s="353"/>
      <c r="CR55" s="353"/>
      <c r="CS55" s="353"/>
      <c r="CT55" s="353"/>
      <c r="CU55" s="353"/>
      <c r="CV55" s="353"/>
      <c r="CW55" s="353"/>
      <c r="CX55" s="353"/>
      <c r="CY55" s="353"/>
      <c r="CZ55" s="353"/>
      <c r="DA55" s="353"/>
      <c r="DB55" s="355"/>
      <c r="DC55" s="355"/>
      <c r="DD55" s="355"/>
      <c r="DE55" s="355"/>
      <c r="DF55" s="355"/>
      <c r="DG55" s="355"/>
      <c r="DH55" s="355"/>
      <c r="DI55" s="355"/>
      <c r="DJ55" s="355"/>
      <c r="DK55" s="355"/>
      <c r="DL55" s="355"/>
      <c r="DM55" s="355"/>
      <c r="DN55" s="355"/>
      <c r="DO55" s="355"/>
      <c r="DP55" s="351"/>
      <c r="DQ55" s="351"/>
      <c r="DR55" s="351"/>
      <c r="DS55" s="351"/>
      <c r="DT55" s="351"/>
      <c r="DU55" s="351"/>
      <c r="DV55" s="351"/>
      <c r="DW55" s="351"/>
      <c r="DX55" s="351"/>
      <c r="DY55" s="351"/>
      <c r="DZ55" s="351"/>
      <c r="EA55" s="351"/>
      <c r="EB55" s="351"/>
      <c r="EC55" s="351"/>
      <c r="ED55" s="351"/>
      <c r="EE55" s="351"/>
      <c r="EF55" s="351"/>
      <c r="EG55" s="351"/>
      <c r="EH55" s="351"/>
      <c r="EI55" s="351"/>
      <c r="EJ55" s="351"/>
      <c r="EK55" s="351"/>
      <c r="EL55" s="351"/>
      <c r="EM55" s="351"/>
      <c r="EN55" s="351"/>
      <c r="EO55" s="351"/>
      <c r="EP55" s="351"/>
      <c r="EQ55" s="351"/>
      <c r="ER55" s="351"/>
      <c r="ES55" s="351"/>
      <c r="ET55" s="351"/>
      <c r="EU55" s="351"/>
      <c r="EV55" s="351"/>
      <c r="EW55" s="351"/>
      <c r="EX55" s="351"/>
      <c r="EY55" s="351"/>
      <c r="EZ55" s="351"/>
      <c r="FA55" s="351"/>
      <c r="FB55" s="351"/>
      <c r="FC55" s="351"/>
      <c r="FD55" s="351"/>
      <c r="FE55" s="351"/>
      <c r="FF55" s="351"/>
      <c r="FG55" s="351"/>
      <c r="FH55" s="351"/>
      <c r="FI55" s="351"/>
      <c r="FJ55" s="351"/>
      <c r="FK55" s="352"/>
    </row>
    <row r="56" spans="1:167" s="31" customFormat="1" ht="12.75" hidden="1">
      <c r="A56" s="370"/>
      <c r="B56" s="371"/>
      <c r="C56" s="371"/>
      <c r="D56" s="371"/>
      <c r="E56" s="371"/>
      <c r="F56" s="371"/>
      <c r="G56" s="371"/>
      <c r="H56" s="371"/>
      <c r="I56" s="371"/>
      <c r="J56" s="371"/>
      <c r="K56" s="371"/>
      <c r="L56" s="371"/>
      <c r="M56" s="371"/>
      <c r="N56" s="371"/>
      <c r="O56" s="371"/>
      <c r="P56" s="371"/>
      <c r="Q56" s="371"/>
      <c r="R56" s="371"/>
      <c r="S56" s="371"/>
      <c r="T56" s="371"/>
      <c r="U56" s="371"/>
      <c r="V56" s="371"/>
      <c r="W56" s="371"/>
      <c r="X56" s="371"/>
      <c r="Y56" s="371"/>
      <c r="Z56" s="371"/>
      <c r="AA56" s="371"/>
      <c r="AB56" s="371"/>
      <c r="AC56" s="371"/>
      <c r="AD56" s="371"/>
      <c r="AE56" s="391" t="s">
        <v>292</v>
      </c>
      <c r="AF56" s="392"/>
      <c r="AG56" s="392"/>
      <c r="AH56" s="392"/>
      <c r="AI56" s="392"/>
      <c r="AJ56" s="392"/>
      <c r="AK56" s="392"/>
      <c r="AL56" s="392"/>
      <c r="AM56" s="392"/>
      <c r="AN56" s="393"/>
      <c r="AO56" s="354" t="s">
        <v>298</v>
      </c>
      <c r="AP56" s="354"/>
      <c r="AQ56" s="354"/>
      <c r="AR56" s="354"/>
      <c r="AS56" s="354"/>
      <c r="AT56" s="354"/>
      <c r="AU56" s="354"/>
      <c r="AV56" s="354"/>
      <c r="AW56" s="354"/>
      <c r="AX56" s="354"/>
      <c r="AY56" s="354"/>
      <c r="AZ56" s="354"/>
      <c r="BA56" s="354"/>
      <c r="BB56" s="354"/>
      <c r="BC56" s="354"/>
      <c r="BD56" s="354"/>
      <c r="BE56" s="354"/>
      <c r="BF56" s="354"/>
      <c r="BG56" s="354"/>
      <c r="BH56" s="354"/>
      <c r="BI56" s="391"/>
      <c r="BJ56" s="392"/>
      <c r="BK56" s="392"/>
      <c r="BL56" s="392"/>
      <c r="BM56" s="392"/>
      <c r="BN56" s="392"/>
      <c r="BO56" s="392"/>
      <c r="BP56" s="392"/>
      <c r="BQ56" s="392"/>
      <c r="BR56" s="393"/>
      <c r="BS56" s="394"/>
      <c r="BT56" s="395"/>
      <c r="BU56" s="395"/>
      <c r="BV56" s="395"/>
      <c r="BW56" s="395"/>
      <c r="BX56" s="395"/>
      <c r="BY56" s="395"/>
      <c r="BZ56" s="395"/>
      <c r="CA56" s="395"/>
      <c r="CB56" s="395"/>
      <c r="CC56" s="395"/>
      <c r="CD56" s="395"/>
      <c r="CE56" s="395"/>
      <c r="CF56" s="395"/>
      <c r="CG56" s="395"/>
      <c r="CH56" s="395"/>
      <c r="CI56" s="395"/>
      <c r="CJ56" s="396"/>
      <c r="CK56" s="217"/>
      <c r="CL56" s="217"/>
      <c r="CM56" s="217"/>
      <c r="CN56" s="391"/>
      <c r="CO56" s="392"/>
      <c r="CP56" s="392"/>
      <c r="CQ56" s="392"/>
      <c r="CR56" s="392"/>
      <c r="CS56" s="392"/>
      <c r="CT56" s="392"/>
      <c r="CU56" s="392"/>
      <c r="CV56" s="392"/>
      <c r="CW56" s="392"/>
      <c r="CX56" s="392"/>
      <c r="CY56" s="392"/>
      <c r="CZ56" s="392"/>
      <c r="DA56" s="393"/>
      <c r="DB56" s="394"/>
      <c r="DC56" s="395"/>
      <c r="DD56" s="395"/>
      <c r="DE56" s="395"/>
      <c r="DF56" s="395"/>
      <c r="DG56" s="395"/>
      <c r="DH56" s="395"/>
      <c r="DI56" s="395"/>
      <c r="DJ56" s="395"/>
      <c r="DK56" s="395"/>
      <c r="DL56" s="395"/>
      <c r="DM56" s="395"/>
      <c r="DN56" s="395"/>
      <c r="DO56" s="396"/>
      <c r="DP56" s="527"/>
      <c r="DQ56" s="528"/>
      <c r="DR56" s="528"/>
      <c r="DS56" s="528"/>
      <c r="DT56" s="528"/>
      <c r="DU56" s="528"/>
      <c r="DV56" s="528"/>
      <c r="DW56" s="528"/>
      <c r="DX56" s="528"/>
      <c r="DY56" s="528"/>
      <c r="DZ56" s="528"/>
      <c r="EA56" s="528"/>
      <c r="EB56" s="528"/>
      <c r="EC56" s="528"/>
      <c r="ED56" s="528"/>
      <c r="EE56" s="528"/>
      <c r="EF56" s="528"/>
      <c r="EG56" s="528"/>
      <c r="EH56" s="528"/>
      <c r="EI56" s="528"/>
      <c r="EJ56" s="528"/>
      <c r="EK56" s="529"/>
      <c r="EL56" s="216"/>
      <c r="EM56" s="216"/>
      <c r="EN56" s="351"/>
      <c r="EO56" s="351"/>
      <c r="EP56" s="351"/>
      <c r="EQ56" s="351"/>
      <c r="ER56" s="351"/>
      <c r="ES56" s="351"/>
      <c r="ET56" s="351"/>
      <c r="EU56" s="351"/>
      <c r="EV56" s="351"/>
      <c r="EW56" s="351"/>
      <c r="EX56" s="351"/>
      <c r="EY56" s="351"/>
      <c r="EZ56" s="351"/>
      <c r="FA56" s="351"/>
      <c r="FB56" s="351"/>
      <c r="FC56" s="351"/>
      <c r="FD56" s="351"/>
      <c r="FE56" s="351"/>
      <c r="FF56" s="351"/>
      <c r="FG56" s="351"/>
      <c r="FH56" s="351"/>
      <c r="FI56" s="351"/>
      <c r="FJ56" s="351"/>
      <c r="FK56" s="352"/>
    </row>
    <row r="57" spans="1:167" s="43" customFormat="1" ht="13.5" hidden="1" thickBot="1">
      <c r="A57" s="372"/>
      <c r="B57" s="373"/>
      <c r="C57" s="373"/>
      <c r="D57" s="373"/>
      <c r="E57" s="373"/>
      <c r="F57" s="373"/>
      <c r="G57" s="373"/>
      <c r="H57" s="373"/>
      <c r="I57" s="373"/>
      <c r="J57" s="373"/>
      <c r="K57" s="373"/>
      <c r="L57" s="373"/>
      <c r="M57" s="373"/>
      <c r="N57" s="373"/>
      <c r="O57" s="373"/>
      <c r="P57" s="373"/>
      <c r="Q57" s="373"/>
      <c r="R57" s="373"/>
      <c r="S57" s="373"/>
      <c r="T57" s="373"/>
      <c r="U57" s="373"/>
      <c r="V57" s="373"/>
      <c r="W57" s="373"/>
      <c r="X57" s="373"/>
      <c r="Y57" s="373"/>
      <c r="Z57" s="373"/>
      <c r="AA57" s="373"/>
      <c r="AB57" s="373"/>
      <c r="AC57" s="373"/>
      <c r="AD57" s="373"/>
      <c r="AE57" s="525" t="s">
        <v>292</v>
      </c>
      <c r="AF57" s="525"/>
      <c r="AG57" s="525"/>
      <c r="AH57" s="525"/>
      <c r="AI57" s="525"/>
      <c r="AJ57" s="525"/>
      <c r="AK57" s="525"/>
      <c r="AL57" s="525"/>
      <c r="AM57" s="525"/>
      <c r="AN57" s="525"/>
      <c r="AO57" s="524" t="s">
        <v>290</v>
      </c>
      <c r="AP57" s="524"/>
      <c r="AQ57" s="524"/>
      <c r="AR57" s="524"/>
      <c r="AS57" s="524"/>
      <c r="AT57" s="524"/>
      <c r="AU57" s="524"/>
      <c r="AV57" s="524"/>
      <c r="AW57" s="524"/>
      <c r="AX57" s="524"/>
      <c r="AY57" s="524"/>
      <c r="AZ57" s="524"/>
      <c r="BA57" s="524"/>
      <c r="BB57" s="524"/>
      <c r="BC57" s="524"/>
      <c r="BD57" s="524"/>
      <c r="BE57" s="524"/>
      <c r="BF57" s="524"/>
      <c r="BG57" s="524"/>
      <c r="BH57" s="524"/>
      <c r="BI57" s="379"/>
      <c r="BJ57" s="379"/>
      <c r="BK57" s="379"/>
      <c r="BL57" s="379"/>
      <c r="BM57" s="379"/>
      <c r="BN57" s="379"/>
      <c r="BO57" s="379"/>
      <c r="BP57" s="379"/>
      <c r="BQ57" s="379"/>
      <c r="BR57" s="379"/>
      <c r="BS57" s="380"/>
      <c r="BT57" s="380"/>
      <c r="BU57" s="380"/>
      <c r="BV57" s="380"/>
      <c r="BW57" s="380"/>
      <c r="BX57" s="380"/>
      <c r="BY57" s="380"/>
      <c r="BZ57" s="380"/>
      <c r="CA57" s="380"/>
      <c r="CB57" s="380"/>
      <c r="CC57" s="380"/>
      <c r="CD57" s="380"/>
      <c r="CE57" s="380"/>
      <c r="CF57" s="380"/>
      <c r="CG57" s="380"/>
      <c r="CH57" s="380"/>
      <c r="CI57" s="380"/>
      <c r="CJ57" s="380"/>
      <c r="CK57" s="380"/>
      <c r="CL57" s="380"/>
      <c r="CM57" s="380"/>
      <c r="CN57" s="379"/>
      <c r="CO57" s="379"/>
      <c r="CP57" s="379"/>
      <c r="CQ57" s="379"/>
      <c r="CR57" s="379"/>
      <c r="CS57" s="379"/>
      <c r="CT57" s="379"/>
      <c r="CU57" s="379"/>
      <c r="CV57" s="379"/>
      <c r="CW57" s="379"/>
      <c r="CX57" s="379"/>
      <c r="CY57" s="379"/>
      <c r="CZ57" s="379"/>
      <c r="DA57" s="379"/>
      <c r="DB57" s="380"/>
      <c r="DC57" s="380"/>
      <c r="DD57" s="380"/>
      <c r="DE57" s="380"/>
      <c r="DF57" s="380"/>
      <c r="DG57" s="380"/>
      <c r="DH57" s="380"/>
      <c r="DI57" s="380"/>
      <c r="DJ57" s="380"/>
      <c r="DK57" s="380"/>
      <c r="DL57" s="380"/>
      <c r="DM57" s="380"/>
      <c r="DN57" s="380"/>
      <c r="DO57" s="380"/>
      <c r="DP57" s="381"/>
      <c r="DQ57" s="381"/>
      <c r="DR57" s="381"/>
      <c r="DS57" s="381"/>
      <c r="DT57" s="381"/>
      <c r="DU57" s="381"/>
      <c r="DV57" s="381"/>
      <c r="DW57" s="381"/>
      <c r="DX57" s="381"/>
      <c r="DY57" s="381"/>
      <c r="DZ57" s="381"/>
      <c r="EA57" s="381"/>
      <c r="EB57" s="381"/>
      <c r="EC57" s="381"/>
      <c r="ED57" s="381"/>
      <c r="EE57" s="381"/>
      <c r="EF57" s="381"/>
      <c r="EG57" s="381"/>
      <c r="EH57" s="381"/>
      <c r="EI57" s="381"/>
      <c r="EJ57" s="381"/>
      <c r="EK57" s="381"/>
      <c r="EL57" s="381"/>
      <c r="EM57" s="381"/>
      <c r="EN57" s="382"/>
      <c r="EO57" s="382"/>
      <c r="EP57" s="382"/>
      <c r="EQ57" s="382"/>
      <c r="ER57" s="382"/>
      <c r="ES57" s="382"/>
      <c r="ET57" s="382"/>
      <c r="EU57" s="382"/>
      <c r="EV57" s="382"/>
      <c r="EW57" s="382"/>
      <c r="EX57" s="382"/>
      <c r="EY57" s="382"/>
      <c r="EZ57" s="382"/>
      <c r="FA57" s="382"/>
      <c r="FB57" s="382"/>
      <c r="FC57" s="382"/>
      <c r="FD57" s="382"/>
      <c r="FE57" s="382"/>
      <c r="FF57" s="382"/>
      <c r="FG57" s="382"/>
      <c r="FH57" s="382"/>
      <c r="FI57" s="382"/>
      <c r="FJ57" s="382"/>
      <c r="FK57" s="383"/>
    </row>
    <row r="58" spans="1:167" s="31" customFormat="1" ht="12.75" hidden="1">
      <c r="A58" s="368" t="s">
        <v>308</v>
      </c>
      <c r="B58" s="369"/>
      <c r="C58" s="369"/>
      <c r="D58" s="369"/>
      <c r="E58" s="369"/>
      <c r="F58" s="369"/>
      <c r="G58" s="369"/>
      <c r="H58" s="369"/>
      <c r="I58" s="369"/>
      <c r="J58" s="369"/>
      <c r="K58" s="369"/>
      <c r="L58" s="369"/>
      <c r="M58" s="369"/>
      <c r="N58" s="369"/>
      <c r="O58" s="369"/>
      <c r="P58" s="369"/>
      <c r="Q58" s="369"/>
      <c r="R58" s="369"/>
      <c r="S58" s="369"/>
      <c r="T58" s="369"/>
      <c r="U58" s="369"/>
      <c r="V58" s="369"/>
      <c r="W58" s="369"/>
      <c r="X58" s="369"/>
      <c r="Y58" s="369"/>
      <c r="Z58" s="369"/>
      <c r="AA58" s="369"/>
      <c r="AB58" s="369"/>
      <c r="AC58" s="369"/>
      <c r="AD58" s="369"/>
      <c r="AE58" s="363" t="s">
        <v>306</v>
      </c>
      <c r="AF58" s="363"/>
      <c r="AG58" s="363"/>
      <c r="AH58" s="363"/>
      <c r="AI58" s="363"/>
      <c r="AJ58" s="363"/>
      <c r="AK58" s="363"/>
      <c r="AL58" s="363"/>
      <c r="AM58" s="363"/>
      <c r="AN58" s="363"/>
      <c r="AO58" s="376" t="s">
        <v>272</v>
      </c>
      <c r="AP58" s="376"/>
      <c r="AQ58" s="376"/>
      <c r="AR58" s="376"/>
      <c r="AS58" s="376"/>
      <c r="AT58" s="376"/>
      <c r="AU58" s="376"/>
      <c r="AV58" s="376"/>
      <c r="AW58" s="376"/>
      <c r="AX58" s="376"/>
      <c r="AY58" s="376"/>
      <c r="AZ58" s="376"/>
      <c r="BA58" s="376"/>
      <c r="BB58" s="376"/>
      <c r="BC58" s="376"/>
      <c r="BD58" s="376"/>
      <c r="BE58" s="376"/>
      <c r="BF58" s="376"/>
      <c r="BG58" s="376"/>
      <c r="BH58" s="376"/>
      <c r="BI58" s="363"/>
      <c r="BJ58" s="363"/>
      <c r="BK58" s="363"/>
      <c r="BL58" s="363"/>
      <c r="BM58" s="363"/>
      <c r="BN58" s="363"/>
      <c r="BO58" s="363"/>
      <c r="BP58" s="363"/>
      <c r="BQ58" s="363"/>
      <c r="BR58" s="363"/>
      <c r="BS58" s="364"/>
      <c r="BT58" s="364"/>
      <c r="BU58" s="364"/>
      <c r="BV58" s="364"/>
      <c r="BW58" s="364"/>
      <c r="BX58" s="364"/>
      <c r="BY58" s="364"/>
      <c r="BZ58" s="364"/>
      <c r="CA58" s="364"/>
      <c r="CB58" s="364"/>
      <c r="CC58" s="364"/>
      <c r="CD58" s="364"/>
      <c r="CE58" s="364"/>
      <c r="CF58" s="364"/>
      <c r="CG58" s="364"/>
      <c r="CH58" s="364"/>
      <c r="CI58" s="364"/>
      <c r="CJ58" s="364"/>
      <c r="CK58" s="364"/>
      <c r="CL58" s="364"/>
      <c r="CM58" s="364"/>
      <c r="CN58" s="363"/>
      <c r="CO58" s="363"/>
      <c r="CP58" s="363"/>
      <c r="CQ58" s="363"/>
      <c r="CR58" s="363"/>
      <c r="CS58" s="363"/>
      <c r="CT58" s="363"/>
      <c r="CU58" s="363"/>
      <c r="CV58" s="363"/>
      <c r="CW58" s="363"/>
      <c r="CX58" s="363"/>
      <c r="CY58" s="363"/>
      <c r="CZ58" s="363"/>
      <c r="DA58" s="363"/>
      <c r="DB58" s="364"/>
      <c r="DC58" s="364"/>
      <c r="DD58" s="364"/>
      <c r="DE58" s="364"/>
      <c r="DF58" s="364"/>
      <c r="DG58" s="364"/>
      <c r="DH58" s="364"/>
      <c r="DI58" s="364"/>
      <c r="DJ58" s="364"/>
      <c r="DK58" s="364"/>
      <c r="DL58" s="364"/>
      <c r="DM58" s="364"/>
      <c r="DN58" s="364"/>
      <c r="DO58" s="364"/>
      <c r="DP58" s="374">
        <f>EN59+EN60+EN61</f>
        <v>0</v>
      </c>
      <c r="DQ58" s="374"/>
      <c r="DR58" s="374"/>
      <c r="DS58" s="374"/>
      <c r="DT58" s="374"/>
      <c r="DU58" s="374"/>
      <c r="DV58" s="374"/>
      <c r="DW58" s="374"/>
      <c r="DX58" s="374"/>
      <c r="DY58" s="374"/>
      <c r="DZ58" s="374"/>
      <c r="EA58" s="374"/>
      <c r="EB58" s="374"/>
      <c r="EC58" s="374"/>
      <c r="ED58" s="374"/>
      <c r="EE58" s="374"/>
      <c r="EF58" s="374"/>
      <c r="EG58" s="374"/>
      <c r="EH58" s="374"/>
      <c r="EI58" s="374"/>
      <c r="EJ58" s="374"/>
      <c r="EK58" s="374"/>
      <c r="EL58" s="374"/>
      <c r="EM58" s="374"/>
      <c r="EN58" s="374"/>
      <c r="EO58" s="374"/>
      <c r="EP58" s="374"/>
      <c r="EQ58" s="374"/>
      <c r="ER58" s="374"/>
      <c r="ES58" s="374"/>
      <c r="ET58" s="374"/>
      <c r="EU58" s="374"/>
      <c r="EV58" s="374"/>
      <c r="EW58" s="374"/>
      <c r="EX58" s="374"/>
      <c r="EY58" s="374"/>
      <c r="EZ58" s="374"/>
      <c r="FA58" s="374"/>
      <c r="FB58" s="374"/>
      <c r="FC58" s="374"/>
      <c r="FD58" s="374"/>
      <c r="FE58" s="374"/>
      <c r="FF58" s="374"/>
      <c r="FG58" s="374"/>
      <c r="FH58" s="374"/>
      <c r="FI58" s="374"/>
      <c r="FJ58" s="374"/>
      <c r="FK58" s="375"/>
    </row>
    <row r="59" spans="1:167" s="31" customFormat="1" ht="12.75" hidden="1">
      <c r="A59" s="370"/>
      <c r="B59" s="371"/>
      <c r="C59" s="371"/>
      <c r="D59" s="371"/>
      <c r="E59" s="371"/>
      <c r="F59" s="371"/>
      <c r="G59" s="371"/>
      <c r="H59" s="371"/>
      <c r="I59" s="371"/>
      <c r="J59" s="371"/>
      <c r="K59" s="371"/>
      <c r="L59" s="371"/>
      <c r="M59" s="371"/>
      <c r="N59" s="371"/>
      <c r="O59" s="371"/>
      <c r="P59" s="371"/>
      <c r="Q59" s="371"/>
      <c r="R59" s="371"/>
      <c r="S59" s="371"/>
      <c r="T59" s="371"/>
      <c r="U59" s="371"/>
      <c r="V59" s="371"/>
      <c r="W59" s="371"/>
      <c r="X59" s="371"/>
      <c r="Y59" s="371"/>
      <c r="Z59" s="371"/>
      <c r="AA59" s="371"/>
      <c r="AB59" s="371"/>
      <c r="AC59" s="371"/>
      <c r="AD59" s="371"/>
      <c r="AE59" s="353" t="s">
        <v>306</v>
      </c>
      <c r="AF59" s="353"/>
      <c r="AG59" s="353"/>
      <c r="AH59" s="353"/>
      <c r="AI59" s="353"/>
      <c r="AJ59" s="353"/>
      <c r="AK59" s="353"/>
      <c r="AL59" s="353"/>
      <c r="AM59" s="353"/>
      <c r="AN59" s="353"/>
      <c r="AO59" s="354" t="s">
        <v>307</v>
      </c>
      <c r="AP59" s="354"/>
      <c r="AQ59" s="354"/>
      <c r="AR59" s="354"/>
      <c r="AS59" s="354"/>
      <c r="AT59" s="354"/>
      <c r="AU59" s="354"/>
      <c r="AV59" s="354"/>
      <c r="AW59" s="354"/>
      <c r="AX59" s="354"/>
      <c r="AY59" s="354"/>
      <c r="AZ59" s="354"/>
      <c r="BA59" s="354"/>
      <c r="BB59" s="354"/>
      <c r="BC59" s="354"/>
      <c r="BD59" s="354"/>
      <c r="BE59" s="354"/>
      <c r="BF59" s="354"/>
      <c r="BG59" s="354"/>
      <c r="BH59" s="354"/>
      <c r="BI59" s="353"/>
      <c r="BJ59" s="353"/>
      <c r="BK59" s="353"/>
      <c r="BL59" s="353"/>
      <c r="BM59" s="353"/>
      <c r="BN59" s="353"/>
      <c r="BO59" s="353"/>
      <c r="BP59" s="353"/>
      <c r="BQ59" s="353"/>
      <c r="BR59" s="353"/>
      <c r="BS59" s="355"/>
      <c r="BT59" s="355"/>
      <c r="BU59" s="355"/>
      <c r="BV59" s="355"/>
      <c r="BW59" s="355"/>
      <c r="BX59" s="355"/>
      <c r="BY59" s="355"/>
      <c r="BZ59" s="355"/>
      <c r="CA59" s="355"/>
      <c r="CB59" s="355"/>
      <c r="CC59" s="355"/>
      <c r="CD59" s="355"/>
      <c r="CE59" s="355"/>
      <c r="CF59" s="355"/>
      <c r="CG59" s="355"/>
      <c r="CH59" s="355"/>
      <c r="CI59" s="355"/>
      <c r="CJ59" s="355"/>
      <c r="CK59" s="355"/>
      <c r="CL59" s="355"/>
      <c r="CM59" s="355"/>
      <c r="CN59" s="353"/>
      <c r="CO59" s="353"/>
      <c r="CP59" s="353"/>
      <c r="CQ59" s="353"/>
      <c r="CR59" s="353"/>
      <c r="CS59" s="353"/>
      <c r="CT59" s="353"/>
      <c r="CU59" s="353"/>
      <c r="CV59" s="353"/>
      <c r="CW59" s="353"/>
      <c r="CX59" s="353"/>
      <c r="CY59" s="353"/>
      <c r="CZ59" s="353"/>
      <c r="DA59" s="353"/>
      <c r="DB59" s="355"/>
      <c r="DC59" s="355"/>
      <c r="DD59" s="355"/>
      <c r="DE59" s="355"/>
      <c r="DF59" s="355"/>
      <c r="DG59" s="355"/>
      <c r="DH59" s="355"/>
      <c r="DI59" s="355"/>
      <c r="DJ59" s="355"/>
      <c r="DK59" s="355"/>
      <c r="DL59" s="355"/>
      <c r="DM59" s="355"/>
      <c r="DN59" s="355"/>
      <c r="DO59" s="355"/>
      <c r="DP59" s="351"/>
      <c r="DQ59" s="351"/>
      <c r="DR59" s="351"/>
      <c r="DS59" s="351"/>
      <c r="DT59" s="351"/>
      <c r="DU59" s="351"/>
      <c r="DV59" s="351"/>
      <c r="DW59" s="351"/>
      <c r="DX59" s="351"/>
      <c r="DY59" s="351"/>
      <c r="DZ59" s="351"/>
      <c r="EA59" s="351"/>
      <c r="EB59" s="351"/>
      <c r="EC59" s="351"/>
      <c r="ED59" s="351"/>
      <c r="EE59" s="351"/>
      <c r="EF59" s="351"/>
      <c r="EG59" s="351"/>
      <c r="EH59" s="351"/>
      <c r="EI59" s="351"/>
      <c r="EJ59" s="351"/>
      <c r="EK59" s="351"/>
      <c r="EL59" s="351"/>
      <c r="EM59" s="351"/>
      <c r="EN59" s="351"/>
      <c r="EO59" s="351"/>
      <c r="EP59" s="351"/>
      <c r="EQ59" s="351"/>
      <c r="ER59" s="351"/>
      <c r="ES59" s="351"/>
      <c r="ET59" s="351"/>
      <c r="EU59" s="351"/>
      <c r="EV59" s="351"/>
      <c r="EW59" s="351"/>
      <c r="EX59" s="351"/>
      <c r="EY59" s="351"/>
      <c r="EZ59" s="351"/>
      <c r="FA59" s="351"/>
      <c r="FB59" s="351"/>
      <c r="FC59" s="351"/>
      <c r="FD59" s="351"/>
      <c r="FE59" s="351"/>
      <c r="FF59" s="351"/>
      <c r="FG59" s="351"/>
      <c r="FH59" s="351"/>
      <c r="FI59" s="351"/>
      <c r="FJ59" s="351"/>
      <c r="FK59" s="352"/>
    </row>
    <row r="60" spans="1:167" s="31" customFormat="1" ht="12.75" hidden="1">
      <c r="A60" s="370"/>
      <c r="B60" s="371"/>
      <c r="C60" s="371"/>
      <c r="D60" s="371"/>
      <c r="E60" s="371"/>
      <c r="F60" s="371"/>
      <c r="G60" s="371"/>
      <c r="H60" s="371"/>
      <c r="I60" s="371"/>
      <c r="J60" s="371"/>
      <c r="K60" s="371"/>
      <c r="L60" s="371"/>
      <c r="M60" s="371"/>
      <c r="N60" s="371"/>
      <c r="O60" s="371"/>
      <c r="P60" s="371"/>
      <c r="Q60" s="371"/>
      <c r="R60" s="371"/>
      <c r="S60" s="371"/>
      <c r="T60" s="371"/>
      <c r="U60" s="371"/>
      <c r="V60" s="371"/>
      <c r="W60" s="371"/>
      <c r="X60" s="371"/>
      <c r="Y60" s="371"/>
      <c r="Z60" s="371"/>
      <c r="AA60" s="371"/>
      <c r="AB60" s="371"/>
      <c r="AC60" s="371"/>
      <c r="AD60" s="371"/>
      <c r="AE60" s="353" t="s">
        <v>306</v>
      </c>
      <c r="AF60" s="353"/>
      <c r="AG60" s="353"/>
      <c r="AH60" s="353"/>
      <c r="AI60" s="353"/>
      <c r="AJ60" s="353"/>
      <c r="AK60" s="353"/>
      <c r="AL60" s="353"/>
      <c r="AM60" s="353"/>
      <c r="AN60" s="353"/>
      <c r="AO60" s="354" t="s">
        <v>309</v>
      </c>
      <c r="AP60" s="354"/>
      <c r="AQ60" s="354"/>
      <c r="AR60" s="354"/>
      <c r="AS60" s="354"/>
      <c r="AT60" s="354"/>
      <c r="AU60" s="354"/>
      <c r="AV60" s="354"/>
      <c r="AW60" s="354"/>
      <c r="AX60" s="354"/>
      <c r="AY60" s="354"/>
      <c r="AZ60" s="354"/>
      <c r="BA60" s="354"/>
      <c r="BB60" s="354"/>
      <c r="BC60" s="354"/>
      <c r="BD60" s="354"/>
      <c r="BE60" s="354"/>
      <c r="BF60" s="354"/>
      <c r="BG60" s="354"/>
      <c r="BH60" s="354"/>
      <c r="BI60" s="353"/>
      <c r="BJ60" s="353"/>
      <c r="BK60" s="353"/>
      <c r="BL60" s="353"/>
      <c r="BM60" s="353"/>
      <c r="BN60" s="353"/>
      <c r="BO60" s="353"/>
      <c r="BP60" s="353"/>
      <c r="BQ60" s="353"/>
      <c r="BR60" s="353"/>
      <c r="BS60" s="355"/>
      <c r="BT60" s="355"/>
      <c r="BU60" s="355"/>
      <c r="BV60" s="355"/>
      <c r="BW60" s="355"/>
      <c r="BX60" s="355"/>
      <c r="BY60" s="355"/>
      <c r="BZ60" s="355"/>
      <c r="CA60" s="355"/>
      <c r="CB60" s="355"/>
      <c r="CC60" s="355"/>
      <c r="CD60" s="355"/>
      <c r="CE60" s="355"/>
      <c r="CF60" s="355"/>
      <c r="CG60" s="355"/>
      <c r="CH60" s="355"/>
      <c r="CI60" s="355"/>
      <c r="CJ60" s="355"/>
      <c r="CK60" s="217"/>
      <c r="CL60" s="217"/>
      <c r="CM60" s="217"/>
      <c r="CN60" s="353"/>
      <c r="CO60" s="353"/>
      <c r="CP60" s="353"/>
      <c r="CQ60" s="353"/>
      <c r="CR60" s="353"/>
      <c r="CS60" s="353"/>
      <c r="CT60" s="353"/>
      <c r="CU60" s="353"/>
      <c r="CV60" s="353"/>
      <c r="CW60" s="353"/>
      <c r="CX60" s="353"/>
      <c r="CY60" s="353"/>
      <c r="CZ60" s="353"/>
      <c r="DA60" s="353"/>
      <c r="DB60" s="355"/>
      <c r="DC60" s="355"/>
      <c r="DD60" s="355"/>
      <c r="DE60" s="355"/>
      <c r="DF60" s="355"/>
      <c r="DG60" s="355"/>
      <c r="DH60" s="355"/>
      <c r="DI60" s="355"/>
      <c r="DJ60" s="355"/>
      <c r="DK60" s="355"/>
      <c r="DL60" s="355"/>
      <c r="DM60" s="355"/>
      <c r="DN60" s="355"/>
      <c r="DO60" s="355"/>
      <c r="DP60" s="351"/>
      <c r="DQ60" s="351"/>
      <c r="DR60" s="351"/>
      <c r="DS60" s="351"/>
      <c r="DT60" s="351"/>
      <c r="DU60" s="351"/>
      <c r="DV60" s="351"/>
      <c r="DW60" s="351"/>
      <c r="DX60" s="351"/>
      <c r="DY60" s="351"/>
      <c r="DZ60" s="351"/>
      <c r="EA60" s="351"/>
      <c r="EB60" s="351"/>
      <c r="EC60" s="351"/>
      <c r="ED60" s="351"/>
      <c r="EE60" s="351"/>
      <c r="EF60" s="351"/>
      <c r="EG60" s="351"/>
      <c r="EH60" s="351"/>
      <c r="EI60" s="351"/>
      <c r="EJ60" s="351"/>
      <c r="EK60" s="351"/>
      <c r="EL60" s="216"/>
      <c r="EM60" s="216"/>
      <c r="EN60" s="351"/>
      <c r="EO60" s="351"/>
      <c r="EP60" s="351"/>
      <c r="EQ60" s="351"/>
      <c r="ER60" s="351"/>
      <c r="ES60" s="351"/>
      <c r="ET60" s="351"/>
      <c r="EU60" s="351"/>
      <c r="EV60" s="351"/>
      <c r="EW60" s="351"/>
      <c r="EX60" s="351"/>
      <c r="EY60" s="351"/>
      <c r="EZ60" s="351"/>
      <c r="FA60" s="351"/>
      <c r="FB60" s="351"/>
      <c r="FC60" s="351"/>
      <c r="FD60" s="351"/>
      <c r="FE60" s="351"/>
      <c r="FF60" s="351"/>
      <c r="FG60" s="351"/>
      <c r="FH60" s="351"/>
      <c r="FI60" s="351"/>
      <c r="FJ60" s="351"/>
      <c r="FK60" s="352"/>
    </row>
    <row r="61" spans="1:167" s="31" customFormat="1" ht="13.5" hidden="1" thickBot="1">
      <c r="A61" s="372"/>
      <c r="B61" s="373"/>
      <c r="C61" s="373"/>
      <c r="D61" s="373"/>
      <c r="E61" s="373"/>
      <c r="F61" s="373"/>
      <c r="G61" s="373"/>
      <c r="H61" s="373"/>
      <c r="I61" s="373"/>
      <c r="J61" s="373"/>
      <c r="K61" s="373"/>
      <c r="L61" s="373"/>
      <c r="M61" s="373"/>
      <c r="N61" s="373"/>
      <c r="O61" s="373"/>
      <c r="P61" s="373"/>
      <c r="Q61" s="373"/>
      <c r="R61" s="373"/>
      <c r="S61" s="373"/>
      <c r="T61" s="373"/>
      <c r="U61" s="373"/>
      <c r="V61" s="373"/>
      <c r="W61" s="373"/>
      <c r="X61" s="373"/>
      <c r="Y61" s="373"/>
      <c r="Z61" s="373"/>
      <c r="AA61" s="373"/>
      <c r="AB61" s="373"/>
      <c r="AC61" s="373"/>
      <c r="AD61" s="373"/>
      <c r="AE61" s="525" t="s">
        <v>306</v>
      </c>
      <c r="AF61" s="525"/>
      <c r="AG61" s="525"/>
      <c r="AH61" s="525"/>
      <c r="AI61" s="525"/>
      <c r="AJ61" s="525"/>
      <c r="AK61" s="525"/>
      <c r="AL61" s="525"/>
      <c r="AM61" s="525"/>
      <c r="AN61" s="525"/>
      <c r="AO61" s="524" t="s">
        <v>310</v>
      </c>
      <c r="AP61" s="524"/>
      <c r="AQ61" s="524"/>
      <c r="AR61" s="524"/>
      <c r="AS61" s="524"/>
      <c r="AT61" s="524"/>
      <c r="AU61" s="524"/>
      <c r="AV61" s="524"/>
      <c r="AW61" s="524"/>
      <c r="AX61" s="524"/>
      <c r="AY61" s="524"/>
      <c r="AZ61" s="524"/>
      <c r="BA61" s="524"/>
      <c r="BB61" s="524"/>
      <c r="BC61" s="524"/>
      <c r="BD61" s="524"/>
      <c r="BE61" s="524"/>
      <c r="BF61" s="524"/>
      <c r="BG61" s="524"/>
      <c r="BH61" s="524"/>
      <c r="BI61" s="525"/>
      <c r="BJ61" s="525"/>
      <c r="BK61" s="525"/>
      <c r="BL61" s="525"/>
      <c r="BM61" s="525"/>
      <c r="BN61" s="525"/>
      <c r="BO61" s="525"/>
      <c r="BP61" s="525"/>
      <c r="BQ61" s="525"/>
      <c r="BR61" s="525"/>
      <c r="BS61" s="526"/>
      <c r="BT61" s="526"/>
      <c r="BU61" s="526"/>
      <c r="BV61" s="526"/>
      <c r="BW61" s="526"/>
      <c r="BX61" s="526"/>
      <c r="BY61" s="526"/>
      <c r="BZ61" s="526"/>
      <c r="CA61" s="526"/>
      <c r="CB61" s="526"/>
      <c r="CC61" s="526"/>
      <c r="CD61" s="526"/>
      <c r="CE61" s="526"/>
      <c r="CF61" s="526"/>
      <c r="CG61" s="526"/>
      <c r="CH61" s="526"/>
      <c r="CI61" s="526"/>
      <c r="CJ61" s="526"/>
      <c r="CK61" s="247"/>
      <c r="CL61" s="247"/>
      <c r="CM61" s="247"/>
      <c r="CN61" s="525"/>
      <c r="CO61" s="525"/>
      <c r="CP61" s="525"/>
      <c r="CQ61" s="525"/>
      <c r="CR61" s="525"/>
      <c r="CS61" s="525"/>
      <c r="CT61" s="525"/>
      <c r="CU61" s="525"/>
      <c r="CV61" s="525"/>
      <c r="CW61" s="525"/>
      <c r="CX61" s="525"/>
      <c r="CY61" s="525"/>
      <c r="CZ61" s="525"/>
      <c r="DA61" s="525"/>
      <c r="DB61" s="526"/>
      <c r="DC61" s="526"/>
      <c r="DD61" s="526"/>
      <c r="DE61" s="526"/>
      <c r="DF61" s="526"/>
      <c r="DG61" s="526"/>
      <c r="DH61" s="526"/>
      <c r="DI61" s="526"/>
      <c r="DJ61" s="526"/>
      <c r="DK61" s="526"/>
      <c r="DL61" s="526"/>
      <c r="DM61" s="526"/>
      <c r="DN61" s="526"/>
      <c r="DO61" s="526"/>
      <c r="DP61" s="382"/>
      <c r="DQ61" s="382"/>
      <c r="DR61" s="382"/>
      <c r="DS61" s="382"/>
      <c r="DT61" s="382"/>
      <c r="DU61" s="382"/>
      <c r="DV61" s="382"/>
      <c r="DW61" s="382"/>
      <c r="DX61" s="382"/>
      <c r="DY61" s="382"/>
      <c r="DZ61" s="382"/>
      <c r="EA61" s="382"/>
      <c r="EB61" s="382"/>
      <c r="EC61" s="382"/>
      <c r="ED61" s="382"/>
      <c r="EE61" s="382"/>
      <c r="EF61" s="382"/>
      <c r="EG61" s="382"/>
      <c r="EH61" s="382"/>
      <c r="EI61" s="382"/>
      <c r="EJ61" s="382"/>
      <c r="EK61" s="382"/>
      <c r="EL61" s="246"/>
      <c r="EM61" s="246"/>
      <c r="EN61" s="382"/>
      <c r="EO61" s="382"/>
      <c r="EP61" s="382"/>
      <c r="EQ61" s="382"/>
      <c r="ER61" s="382"/>
      <c r="ES61" s="382"/>
      <c r="ET61" s="382"/>
      <c r="EU61" s="382"/>
      <c r="EV61" s="382"/>
      <c r="EW61" s="382"/>
      <c r="EX61" s="382"/>
      <c r="EY61" s="382"/>
      <c r="EZ61" s="382"/>
      <c r="FA61" s="382"/>
      <c r="FB61" s="382"/>
      <c r="FC61" s="382"/>
      <c r="FD61" s="382"/>
      <c r="FE61" s="382"/>
      <c r="FF61" s="382"/>
      <c r="FG61" s="382"/>
      <c r="FH61" s="382"/>
      <c r="FI61" s="382"/>
      <c r="FJ61" s="382"/>
      <c r="FK61" s="383"/>
    </row>
    <row r="62" spans="1:167" s="31" customFormat="1" ht="21" customHeight="1">
      <c r="A62" s="368" t="s">
        <v>304</v>
      </c>
      <c r="B62" s="369"/>
      <c r="C62" s="369"/>
      <c r="D62" s="369"/>
      <c r="E62" s="369"/>
      <c r="F62" s="369"/>
      <c r="G62" s="369"/>
      <c r="H62" s="369"/>
      <c r="I62" s="369"/>
      <c r="J62" s="369"/>
      <c r="K62" s="369"/>
      <c r="L62" s="369"/>
      <c r="M62" s="369"/>
      <c r="N62" s="369"/>
      <c r="O62" s="369"/>
      <c r="P62" s="369"/>
      <c r="Q62" s="369"/>
      <c r="R62" s="369"/>
      <c r="S62" s="369"/>
      <c r="T62" s="369"/>
      <c r="U62" s="369"/>
      <c r="V62" s="369"/>
      <c r="W62" s="369"/>
      <c r="X62" s="369"/>
      <c r="Y62" s="369"/>
      <c r="Z62" s="369"/>
      <c r="AA62" s="369"/>
      <c r="AB62" s="369"/>
      <c r="AC62" s="369"/>
      <c r="AD62" s="369"/>
      <c r="AE62" s="363" t="s">
        <v>305</v>
      </c>
      <c r="AF62" s="363"/>
      <c r="AG62" s="363"/>
      <c r="AH62" s="363"/>
      <c r="AI62" s="363"/>
      <c r="AJ62" s="363"/>
      <c r="AK62" s="363"/>
      <c r="AL62" s="363"/>
      <c r="AM62" s="363"/>
      <c r="AN62" s="363"/>
      <c r="AO62" s="376" t="s">
        <v>272</v>
      </c>
      <c r="AP62" s="376"/>
      <c r="AQ62" s="376"/>
      <c r="AR62" s="376"/>
      <c r="AS62" s="376"/>
      <c r="AT62" s="376"/>
      <c r="AU62" s="376"/>
      <c r="AV62" s="376"/>
      <c r="AW62" s="376"/>
      <c r="AX62" s="376"/>
      <c r="AY62" s="376"/>
      <c r="AZ62" s="376"/>
      <c r="BA62" s="376"/>
      <c r="BB62" s="376"/>
      <c r="BC62" s="376"/>
      <c r="BD62" s="376"/>
      <c r="BE62" s="376"/>
      <c r="BF62" s="376"/>
      <c r="BG62" s="376"/>
      <c r="BH62" s="376"/>
      <c r="BI62" s="363"/>
      <c r="BJ62" s="363"/>
      <c r="BK62" s="363"/>
      <c r="BL62" s="363"/>
      <c r="BM62" s="363"/>
      <c r="BN62" s="363"/>
      <c r="BO62" s="363"/>
      <c r="BP62" s="363"/>
      <c r="BQ62" s="363"/>
      <c r="BR62" s="363"/>
      <c r="BS62" s="364"/>
      <c r="BT62" s="364"/>
      <c r="BU62" s="364"/>
      <c r="BV62" s="364"/>
      <c r="BW62" s="364"/>
      <c r="BX62" s="364"/>
      <c r="BY62" s="364"/>
      <c r="BZ62" s="364"/>
      <c r="CA62" s="364"/>
      <c r="CB62" s="364"/>
      <c r="CC62" s="364"/>
      <c r="CD62" s="364"/>
      <c r="CE62" s="364"/>
      <c r="CF62" s="364"/>
      <c r="CG62" s="364"/>
      <c r="CH62" s="364"/>
      <c r="CI62" s="364"/>
      <c r="CJ62" s="364"/>
      <c r="CK62" s="364"/>
      <c r="CL62" s="364"/>
      <c r="CM62" s="364"/>
      <c r="CN62" s="363"/>
      <c r="CO62" s="363"/>
      <c r="CP62" s="363"/>
      <c r="CQ62" s="363"/>
      <c r="CR62" s="363"/>
      <c r="CS62" s="363"/>
      <c r="CT62" s="363"/>
      <c r="CU62" s="363"/>
      <c r="CV62" s="363"/>
      <c r="CW62" s="363"/>
      <c r="CX62" s="363"/>
      <c r="CY62" s="363"/>
      <c r="CZ62" s="363"/>
      <c r="DA62" s="363"/>
      <c r="DB62" s="364"/>
      <c r="DC62" s="364"/>
      <c r="DD62" s="364"/>
      <c r="DE62" s="364"/>
      <c r="DF62" s="364"/>
      <c r="DG62" s="364"/>
      <c r="DH62" s="364"/>
      <c r="DI62" s="364"/>
      <c r="DJ62" s="364"/>
      <c r="DK62" s="364"/>
      <c r="DL62" s="364"/>
      <c r="DM62" s="364"/>
      <c r="DN62" s="364"/>
      <c r="DO62" s="364"/>
      <c r="DP62" s="374">
        <f>EN63</f>
        <v>11000</v>
      </c>
      <c r="DQ62" s="374"/>
      <c r="DR62" s="374"/>
      <c r="DS62" s="374"/>
      <c r="DT62" s="374"/>
      <c r="DU62" s="374"/>
      <c r="DV62" s="374"/>
      <c r="DW62" s="374"/>
      <c r="DX62" s="374"/>
      <c r="DY62" s="374"/>
      <c r="DZ62" s="374"/>
      <c r="EA62" s="374"/>
      <c r="EB62" s="374"/>
      <c r="EC62" s="374"/>
      <c r="ED62" s="374"/>
      <c r="EE62" s="374"/>
      <c r="EF62" s="374"/>
      <c r="EG62" s="374"/>
      <c r="EH62" s="374"/>
      <c r="EI62" s="374"/>
      <c r="EJ62" s="374"/>
      <c r="EK62" s="374"/>
      <c r="EL62" s="374"/>
      <c r="EM62" s="374"/>
      <c r="EN62" s="374"/>
      <c r="EO62" s="374"/>
      <c r="EP62" s="374"/>
      <c r="EQ62" s="374"/>
      <c r="ER62" s="374"/>
      <c r="ES62" s="374"/>
      <c r="ET62" s="374"/>
      <c r="EU62" s="374"/>
      <c r="EV62" s="374"/>
      <c r="EW62" s="374"/>
      <c r="EX62" s="374"/>
      <c r="EY62" s="374"/>
      <c r="EZ62" s="374"/>
      <c r="FA62" s="374"/>
      <c r="FB62" s="374"/>
      <c r="FC62" s="374"/>
      <c r="FD62" s="374"/>
      <c r="FE62" s="374"/>
      <c r="FF62" s="374"/>
      <c r="FG62" s="374"/>
      <c r="FH62" s="374"/>
      <c r="FI62" s="374"/>
      <c r="FJ62" s="374"/>
      <c r="FK62" s="375"/>
    </row>
    <row r="63" spans="1:167" s="31" customFormat="1" ht="21" customHeight="1" thickBot="1">
      <c r="A63" s="377"/>
      <c r="B63" s="378"/>
      <c r="C63" s="378"/>
      <c r="D63" s="378"/>
      <c r="E63" s="378"/>
      <c r="F63" s="378"/>
      <c r="G63" s="378"/>
      <c r="H63" s="378"/>
      <c r="I63" s="378"/>
      <c r="J63" s="378"/>
      <c r="K63" s="378"/>
      <c r="L63" s="378"/>
      <c r="M63" s="378"/>
      <c r="N63" s="378"/>
      <c r="O63" s="378"/>
      <c r="P63" s="378"/>
      <c r="Q63" s="378"/>
      <c r="R63" s="378"/>
      <c r="S63" s="378"/>
      <c r="T63" s="378"/>
      <c r="U63" s="378"/>
      <c r="V63" s="378"/>
      <c r="W63" s="378"/>
      <c r="X63" s="378"/>
      <c r="Y63" s="378"/>
      <c r="Z63" s="378"/>
      <c r="AA63" s="378"/>
      <c r="AB63" s="378"/>
      <c r="AC63" s="378"/>
      <c r="AD63" s="378"/>
      <c r="AE63" s="365" t="s">
        <v>305</v>
      </c>
      <c r="AF63" s="365"/>
      <c r="AG63" s="365"/>
      <c r="AH63" s="365"/>
      <c r="AI63" s="365"/>
      <c r="AJ63" s="365"/>
      <c r="AK63" s="365"/>
      <c r="AL63" s="365"/>
      <c r="AM63" s="365"/>
      <c r="AN63" s="365"/>
      <c r="AO63" s="366" t="s">
        <v>303</v>
      </c>
      <c r="AP63" s="366"/>
      <c r="AQ63" s="366"/>
      <c r="AR63" s="366"/>
      <c r="AS63" s="366"/>
      <c r="AT63" s="366"/>
      <c r="AU63" s="366"/>
      <c r="AV63" s="366"/>
      <c r="AW63" s="366"/>
      <c r="AX63" s="366"/>
      <c r="AY63" s="366"/>
      <c r="AZ63" s="366"/>
      <c r="BA63" s="366"/>
      <c r="BB63" s="366"/>
      <c r="BC63" s="366"/>
      <c r="BD63" s="366"/>
      <c r="BE63" s="366"/>
      <c r="BF63" s="366"/>
      <c r="BG63" s="366"/>
      <c r="BH63" s="366"/>
      <c r="BI63" s="365"/>
      <c r="BJ63" s="365"/>
      <c r="BK63" s="365"/>
      <c r="BL63" s="365"/>
      <c r="BM63" s="365"/>
      <c r="BN63" s="365"/>
      <c r="BO63" s="365"/>
      <c r="BP63" s="365"/>
      <c r="BQ63" s="365"/>
      <c r="BR63" s="365"/>
      <c r="BS63" s="367"/>
      <c r="BT63" s="367"/>
      <c r="BU63" s="367"/>
      <c r="BV63" s="367"/>
      <c r="BW63" s="367"/>
      <c r="BX63" s="367"/>
      <c r="BY63" s="367"/>
      <c r="BZ63" s="367"/>
      <c r="CA63" s="367"/>
      <c r="CB63" s="367"/>
      <c r="CC63" s="367"/>
      <c r="CD63" s="367"/>
      <c r="CE63" s="367"/>
      <c r="CF63" s="367"/>
      <c r="CG63" s="367"/>
      <c r="CH63" s="367"/>
      <c r="CI63" s="367"/>
      <c r="CJ63" s="367"/>
      <c r="CK63" s="367"/>
      <c r="CL63" s="367"/>
      <c r="CM63" s="367"/>
      <c r="CN63" s="365"/>
      <c r="CO63" s="365"/>
      <c r="CP63" s="365"/>
      <c r="CQ63" s="365"/>
      <c r="CR63" s="365"/>
      <c r="CS63" s="365"/>
      <c r="CT63" s="365"/>
      <c r="CU63" s="365"/>
      <c r="CV63" s="365"/>
      <c r="CW63" s="365"/>
      <c r="CX63" s="365"/>
      <c r="CY63" s="365"/>
      <c r="CZ63" s="365"/>
      <c r="DA63" s="365"/>
      <c r="DB63" s="367"/>
      <c r="DC63" s="367"/>
      <c r="DD63" s="367"/>
      <c r="DE63" s="367"/>
      <c r="DF63" s="367"/>
      <c r="DG63" s="367"/>
      <c r="DH63" s="367"/>
      <c r="DI63" s="367"/>
      <c r="DJ63" s="367"/>
      <c r="DK63" s="367"/>
      <c r="DL63" s="367"/>
      <c r="DM63" s="367"/>
      <c r="DN63" s="367"/>
      <c r="DO63" s="367"/>
      <c r="DP63" s="358"/>
      <c r="DQ63" s="358"/>
      <c r="DR63" s="358"/>
      <c r="DS63" s="358"/>
      <c r="DT63" s="358"/>
      <c r="DU63" s="358"/>
      <c r="DV63" s="358"/>
      <c r="DW63" s="358"/>
      <c r="DX63" s="358"/>
      <c r="DY63" s="358"/>
      <c r="DZ63" s="358"/>
      <c r="EA63" s="358"/>
      <c r="EB63" s="358"/>
      <c r="EC63" s="358"/>
      <c r="ED63" s="358"/>
      <c r="EE63" s="358"/>
      <c r="EF63" s="358"/>
      <c r="EG63" s="358"/>
      <c r="EH63" s="358"/>
      <c r="EI63" s="358"/>
      <c r="EJ63" s="358"/>
      <c r="EK63" s="358"/>
      <c r="EL63" s="358"/>
      <c r="EM63" s="358"/>
      <c r="EN63" s="358">
        <f>'Таблица 2'!N99</f>
        <v>11000</v>
      </c>
      <c r="EO63" s="358"/>
      <c r="EP63" s="358"/>
      <c r="EQ63" s="358"/>
      <c r="ER63" s="358"/>
      <c r="ES63" s="358"/>
      <c r="ET63" s="358"/>
      <c r="EU63" s="358"/>
      <c r="EV63" s="358"/>
      <c r="EW63" s="358"/>
      <c r="EX63" s="358"/>
      <c r="EY63" s="358"/>
      <c r="EZ63" s="358"/>
      <c r="FA63" s="358"/>
      <c r="FB63" s="358"/>
      <c r="FC63" s="358"/>
      <c r="FD63" s="358"/>
      <c r="FE63" s="358"/>
      <c r="FF63" s="358"/>
      <c r="FG63" s="358"/>
      <c r="FH63" s="358"/>
      <c r="FI63" s="358"/>
      <c r="FJ63" s="358"/>
      <c r="FK63" s="359"/>
    </row>
    <row r="64" spans="64:167" s="52" customFormat="1" ht="12" customHeight="1" thickBot="1">
      <c r="BL64" s="164"/>
      <c r="BM64" s="165"/>
      <c r="BN64" s="165"/>
      <c r="BO64" s="165"/>
      <c r="BP64" s="166"/>
      <c r="BQ64" s="167" t="s">
        <v>186</v>
      </c>
      <c r="BR64" s="168"/>
      <c r="BS64" s="387"/>
      <c r="BT64" s="388"/>
      <c r="BU64" s="388"/>
      <c r="BV64" s="388"/>
      <c r="BW64" s="388"/>
      <c r="BX64" s="388"/>
      <c r="BY64" s="388"/>
      <c r="BZ64" s="388"/>
      <c r="CA64" s="388"/>
      <c r="CB64" s="388"/>
      <c r="CC64" s="388"/>
      <c r="CD64" s="388"/>
      <c r="CE64" s="388"/>
      <c r="CF64" s="388"/>
      <c r="CG64" s="388"/>
      <c r="CH64" s="388"/>
      <c r="CI64" s="388"/>
      <c r="CJ64" s="388"/>
      <c r="CK64" s="388"/>
      <c r="CL64" s="388"/>
      <c r="CM64" s="389"/>
      <c r="CN64" s="510" t="s">
        <v>187</v>
      </c>
      <c r="CO64" s="511"/>
      <c r="CP64" s="511"/>
      <c r="CQ64" s="511"/>
      <c r="CR64" s="511"/>
      <c r="CS64" s="511"/>
      <c r="CT64" s="511"/>
      <c r="CU64" s="511"/>
      <c r="CV64" s="511"/>
      <c r="CW64" s="511"/>
      <c r="CX64" s="511"/>
      <c r="CY64" s="511"/>
      <c r="CZ64" s="511"/>
      <c r="DA64" s="512"/>
      <c r="DB64" s="387"/>
      <c r="DC64" s="388"/>
      <c r="DD64" s="388"/>
      <c r="DE64" s="388"/>
      <c r="DF64" s="388"/>
      <c r="DG64" s="388"/>
      <c r="DH64" s="388"/>
      <c r="DI64" s="388"/>
      <c r="DJ64" s="388"/>
      <c r="DK64" s="388"/>
      <c r="DL64" s="388"/>
      <c r="DM64" s="388"/>
      <c r="DN64" s="388"/>
      <c r="DO64" s="389"/>
      <c r="DP64" s="384">
        <f>DP39+DP42+DP45+DP49+DP58+DP62</f>
        <v>7877800</v>
      </c>
      <c r="DQ64" s="385"/>
      <c r="DR64" s="385"/>
      <c r="DS64" s="385"/>
      <c r="DT64" s="385"/>
      <c r="DU64" s="385"/>
      <c r="DV64" s="385"/>
      <c r="DW64" s="385"/>
      <c r="DX64" s="385"/>
      <c r="DY64" s="385"/>
      <c r="DZ64" s="385"/>
      <c r="EA64" s="385"/>
      <c r="EB64" s="385"/>
      <c r="EC64" s="385"/>
      <c r="ED64" s="385"/>
      <c r="EE64" s="385"/>
      <c r="EF64" s="385"/>
      <c r="EG64" s="385"/>
      <c r="EH64" s="385"/>
      <c r="EI64" s="385"/>
      <c r="EJ64" s="385"/>
      <c r="EK64" s="385"/>
      <c r="EL64" s="385"/>
      <c r="EM64" s="390"/>
      <c r="EN64" s="384">
        <f>EN46+EN47+EN63</f>
        <v>7877800</v>
      </c>
      <c r="EO64" s="385"/>
      <c r="EP64" s="385"/>
      <c r="EQ64" s="385"/>
      <c r="ER64" s="385"/>
      <c r="ES64" s="385"/>
      <c r="ET64" s="385"/>
      <c r="EU64" s="385"/>
      <c r="EV64" s="385"/>
      <c r="EW64" s="385"/>
      <c r="EX64" s="385"/>
      <c r="EY64" s="385"/>
      <c r="EZ64" s="385"/>
      <c r="FA64" s="385"/>
      <c r="FB64" s="385"/>
      <c r="FC64" s="385"/>
      <c r="FD64" s="385"/>
      <c r="FE64" s="385"/>
      <c r="FF64" s="385"/>
      <c r="FG64" s="385"/>
      <c r="FH64" s="385"/>
      <c r="FI64" s="385"/>
      <c r="FJ64" s="385"/>
      <c r="FK64" s="386"/>
    </row>
    <row r="65" ht="4.5" customHeight="1" thickBot="1"/>
    <row r="66" spans="150:167" s="31" customFormat="1" ht="10.5" customHeight="1">
      <c r="ET66" s="34"/>
      <c r="EU66" s="34"/>
      <c r="EX66" s="34" t="s">
        <v>188</v>
      </c>
      <c r="EZ66" s="507"/>
      <c r="FA66" s="508"/>
      <c r="FB66" s="508"/>
      <c r="FC66" s="508"/>
      <c r="FD66" s="508"/>
      <c r="FE66" s="508"/>
      <c r="FF66" s="508"/>
      <c r="FG66" s="508"/>
      <c r="FH66" s="508"/>
      <c r="FI66" s="508"/>
      <c r="FJ66" s="508"/>
      <c r="FK66" s="509"/>
    </row>
    <row r="67" spans="1:167" s="31" customFormat="1" ht="10.5" customHeight="1" thickBot="1">
      <c r="A67" s="31" t="s">
        <v>217</v>
      </c>
      <c r="N67" s="492"/>
      <c r="O67" s="492"/>
      <c r="P67" s="492"/>
      <c r="Q67" s="492"/>
      <c r="R67" s="492"/>
      <c r="S67" s="492"/>
      <c r="T67" s="492"/>
      <c r="U67" s="492"/>
      <c r="V67" s="492"/>
      <c r="W67" s="492"/>
      <c r="X67" s="492"/>
      <c r="Y67" s="492"/>
      <c r="Z67" s="492"/>
      <c r="AA67" s="492"/>
      <c r="AB67" s="492"/>
      <c r="AC67" s="492"/>
      <c r="AD67" s="492"/>
      <c r="AE67" s="492"/>
      <c r="AF67" s="492"/>
      <c r="AH67" s="492" t="s">
        <v>218</v>
      </c>
      <c r="AI67" s="492"/>
      <c r="AJ67" s="492"/>
      <c r="AK67" s="492"/>
      <c r="AL67" s="492"/>
      <c r="AM67" s="492"/>
      <c r="AN67" s="492"/>
      <c r="AO67" s="492"/>
      <c r="AP67" s="492"/>
      <c r="AQ67" s="492"/>
      <c r="AR67" s="492"/>
      <c r="AS67" s="492"/>
      <c r="AT67" s="492"/>
      <c r="AU67" s="492"/>
      <c r="AV67" s="492"/>
      <c r="AW67" s="492"/>
      <c r="AX67" s="492"/>
      <c r="AY67" s="492"/>
      <c r="AZ67" s="492"/>
      <c r="BA67" s="492"/>
      <c r="BB67" s="492"/>
      <c r="BC67" s="492"/>
      <c r="BD67" s="492"/>
      <c r="BE67" s="492"/>
      <c r="BF67" s="492"/>
      <c r="ET67" s="34"/>
      <c r="EU67" s="34"/>
      <c r="EW67" s="40"/>
      <c r="EX67" s="34" t="s">
        <v>189</v>
      </c>
      <c r="EZ67" s="513"/>
      <c r="FA67" s="514"/>
      <c r="FB67" s="514"/>
      <c r="FC67" s="514"/>
      <c r="FD67" s="514"/>
      <c r="FE67" s="514"/>
      <c r="FF67" s="514"/>
      <c r="FG67" s="514"/>
      <c r="FH67" s="514"/>
      <c r="FI67" s="514"/>
      <c r="FJ67" s="514"/>
      <c r="FK67" s="515"/>
    </row>
    <row r="68" spans="14:58" s="29" customFormat="1" ht="10.5" customHeight="1" thickBot="1">
      <c r="N68" s="470" t="s">
        <v>148</v>
      </c>
      <c r="O68" s="470"/>
      <c r="P68" s="470"/>
      <c r="Q68" s="470"/>
      <c r="R68" s="470"/>
      <c r="S68" s="470"/>
      <c r="T68" s="470"/>
      <c r="U68" s="470"/>
      <c r="V68" s="470"/>
      <c r="W68" s="470"/>
      <c r="X68" s="470"/>
      <c r="Y68" s="470"/>
      <c r="Z68" s="470"/>
      <c r="AA68" s="470"/>
      <c r="AB68" s="470"/>
      <c r="AC68" s="470"/>
      <c r="AD68" s="470"/>
      <c r="AE68" s="470"/>
      <c r="AF68" s="470"/>
      <c r="AH68" s="470" t="s">
        <v>149</v>
      </c>
      <c r="AI68" s="470"/>
      <c r="AJ68" s="470"/>
      <c r="AK68" s="470"/>
      <c r="AL68" s="470"/>
      <c r="AM68" s="470"/>
      <c r="AN68" s="470"/>
      <c r="AO68" s="470"/>
      <c r="AP68" s="470"/>
      <c r="AQ68" s="470"/>
      <c r="AR68" s="470"/>
      <c r="AS68" s="470"/>
      <c r="AT68" s="470"/>
      <c r="AU68" s="470"/>
      <c r="AV68" s="470"/>
      <c r="AW68" s="470"/>
      <c r="AX68" s="470"/>
      <c r="AY68" s="470"/>
      <c r="AZ68" s="470"/>
      <c r="BA68" s="470"/>
      <c r="BB68" s="470"/>
      <c r="BC68" s="470"/>
      <c r="BD68" s="470"/>
      <c r="BE68" s="470"/>
      <c r="BF68" s="470"/>
    </row>
    <row r="69" spans="1:167" ht="10.5" customHeight="1">
      <c r="A69" s="31" t="s">
        <v>316</v>
      </c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31"/>
      <c r="AV69" s="31"/>
      <c r="AW69" s="31"/>
      <c r="AX69" s="31"/>
      <c r="AY69" s="31"/>
      <c r="AZ69" s="31"/>
      <c r="BA69" s="31"/>
      <c r="BB69" s="31"/>
      <c r="BC69" s="31"/>
      <c r="BD69" s="31"/>
      <c r="BE69" s="31"/>
      <c r="BF69" s="31"/>
      <c r="BG69" s="31"/>
      <c r="BH69" s="31"/>
      <c r="BI69" s="31"/>
      <c r="BJ69" s="31"/>
      <c r="BK69" s="31"/>
      <c r="BL69" s="31"/>
      <c r="BM69" s="31"/>
      <c r="BN69" s="31"/>
      <c r="BO69" s="31"/>
      <c r="BP69" s="31"/>
      <c r="BQ69" s="31"/>
      <c r="BR69" s="31"/>
      <c r="BS69" s="31"/>
      <c r="BT69" s="31"/>
      <c r="BU69" s="31"/>
      <c r="BV69" s="31"/>
      <c r="BX69" s="517" t="s">
        <v>190</v>
      </c>
      <c r="BY69" s="518"/>
      <c r="BZ69" s="518"/>
      <c r="CA69" s="518"/>
      <c r="CB69" s="518"/>
      <c r="CC69" s="518"/>
      <c r="CD69" s="518"/>
      <c r="CE69" s="518"/>
      <c r="CF69" s="518"/>
      <c r="CG69" s="518"/>
      <c r="CH69" s="518"/>
      <c r="CI69" s="518"/>
      <c r="CJ69" s="518"/>
      <c r="CK69" s="518"/>
      <c r="CL69" s="518"/>
      <c r="CM69" s="518"/>
      <c r="CN69" s="518"/>
      <c r="CO69" s="518"/>
      <c r="CP69" s="518"/>
      <c r="CQ69" s="518"/>
      <c r="CR69" s="518"/>
      <c r="CS69" s="518"/>
      <c r="CT69" s="518"/>
      <c r="CU69" s="518"/>
      <c r="CV69" s="518"/>
      <c r="CW69" s="518"/>
      <c r="CX69" s="518"/>
      <c r="CY69" s="518"/>
      <c r="CZ69" s="518"/>
      <c r="DA69" s="518"/>
      <c r="DB69" s="518"/>
      <c r="DC69" s="518"/>
      <c r="DD69" s="518"/>
      <c r="DE69" s="518"/>
      <c r="DF69" s="518"/>
      <c r="DG69" s="518"/>
      <c r="DH69" s="518"/>
      <c r="DI69" s="518"/>
      <c r="DJ69" s="518"/>
      <c r="DK69" s="518"/>
      <c r="DL69" s="518"/>
      <c r="DM69" s="518"/>
      <c r="DN69" s="518"/>
      <c r="DO69" s="518"/>
      <c r="DP69" s="518"/>
      <c r="DQ69" s="518"/>
      <c r="DR69" s="518"/>
      <c r="DS69" s="518"/>
      <c r="DT69" s="518"/>
      <c r="DU69" s="518"/>
      <c r="DV69" s="518"/>
      <c r="DW69" s="518"/>
      <c r="DX69" s="518"/>
      <c r="DY69" s="518"/>
      <c r="DZ69" s="518"/>
      <c r="EA69" s="518"/>
      <c r="EB69" s="518"/>
      <c r="EC69" s="518"/>
      <c r="ED69" s="518"/>
      <c r="EE69" s="518"/>
      <c r="EF69" s="518"/>
      <c r="EG69" s="518"/>
      <c r="EH69" s="518"/>
      <c r="EI69" s="518"/>
      <c r="EJ69" s="518"/>
      <c r="EK69" s="518"/>
      <c r="EL69" s="518"/>
      <c r="EM69" s="54"/>
      <c r="EN69" s="54"/>
      <c r="EO69" s="54"/>
      <c r="EP69" s="54"/>
      <c r="EQ69" s="54"/>
      <c r="ER69" s="54"/>
      <c r="ES69" s="54"/>
      <c r="ET69" s="54"/>
      <c r="EU69" s="54"/>
      <c r="EV69" s="54"/>
      <c r="EW69" s="54"/>
      <c r="EX69" s="54"/>
      <c r="EY69" s="54"/>
      <c r="EZ69" s="54"/>
      <c r="FA69" s="54"/>
      <c r="FB69" s="54"/>
      <c r="FC69" s="54"/>
      <c r="FD69" s="54"/>
      <c r="FE69" s="54"/>
      <c r="FF69" s="54"/>
      <c r="FG69" s="54"/>
      <c r="FH69" s="54"/>
      <c r="FI69" s="54"/>
      <c r="FJ69" s="54"/>
      <c r="FK69" s="55"/>
    </row>
    <row r="70" spans="1:167" ht="10.5" customHeight="1">
      <c r="A70" s="31" t="s">
        <v>191</v>
      </c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AL70" s="31"/>
      <c r="AM70" s="31"/>
      <c r="AN70" s="31"/>
      <c r="AO70" s="31"/>
      <c r="AP70" s="31"/>
      <c r="AQ70" s="31"/>
      <c r="AR70" s="31"/>
      <c r="AS70" s="31"/>
      <c r="AT70" s="31"/>
      <c r="AU70" s="31"/>
      <c r="AV70" s="31"/>
      <c r="AW70" s="31"/>
      <c r="AX70" s="31"/>
      <c r="AY70" s="31"/>
      <c r="AZ70" s="31"/>
      <c r="BA70" s="31"/>
      <c r="BB70" s="31"/>
      <c r="BC70" s="31"/>
      <c r="BD70" s="31"/>
      <c r="BE70" s="31"/>
      <c r="BF70" s="31"/>
      <c r="BG70" s="31"/>
      <c r="BH70" s="31"/>
      <c r="BI70" s="31"/>
      <c r="BJ70" s="31"/>
      <c r="BK70" s="31"/>
      <c r="BL70" s="31"/>
      <c r="BM70" s="31"/>
      <c r="BN70" s="31"/>
      <c r="BO70" s="31"/>
      <c r="BP70" s="31"/>
      <c r="BQ70" s="31"/>
      <c r="BR70" s="31"/>
      <c r="BS70" s="31"/>
      <c r="BT70" s="31"/>
      <c r="BU70" s="31"/>
      <c r="BV70" s="31"/>
      <c r="BX70" s="519" t="s">
        <v>192</v>
      </c>
      <c r="BY70" s="520"/>
      <c r="BZ70" s="520"/>
      <c r="CA70" s="520"/>
      <c r="CB70" s="520"/>
      <c r="CC70" s="520"/>
      <c r="CD70" s="520"/>
      <c r="CE70" s="520"/>
      <c r="CF70" s="520"/>
      <c r="CG70" s="520"/>
      <c r="CH70" s="520"/>
      <c r="CI70" s="520"/>
      <c r="CJ70" s="520"/>
      <c r="CK70" s="520"/>
      <c r="CL70" s="520"/>
      <c r="CM70" s="520"/>
      <c r="CN70" s="520"/>
      <c r="CO70" s="520"/>
      <c r="CP70" s="520"/>
      <c r="CQ70" s="520"/>
      <c r="CR70" s="520"/>
      <c r="CS70" s="520"/>
      <c r="CT70" s="520"/>
      <c r="CU70" s="520"/>
      <c r="CV70" s="520"/>
      <c r="CW70" s="520"/>
      <c r="CX70" s="520"/>
      <c r="CY70" s="520"/>
      <c r="CZ70" s="520"/>
      <c r="DA70" s="520"/>
      <c r="DB70" s="520"/>
      <c r="DC70" s="520"/>
      <c r="DD70" s="520"/>
      <c r="DE70" s="520"/>
      <c r="DF70" s="520"/>
      <c r="DG70" s="520"/>
      <c r="DH70" s="520"/>
      <c r="DI70" s="520"/>
      <c r="DJ70" s="520"/>
      <c r="DK70" s="520"/>
      <c r="DL70" s="520"/>
      <c r="DM70" s="520"/>
      <c r="DN70" s="520"/>
      <c r="DO70" s="520"/>
      <c r="DP70" s="520"/>
      <c r="DQ70" s="520"/>
      <c r="DR70" s="520"/>
      <c r="DS70" s="520"/>
      <c r="DT70" s="520"/>
      <c r="DU70" s="520"/>
      <c r="DV70" s="520"/>
      <c r="DW70" s="520"/>
      <c r="DX70" s="520"/>
      <c r="DY70" s="520"/>
      <c r="DZ70" s="520"/>
      <c r="EA70" s="520"/>
      <c r="EB70" s="520"/>
      <c r="EC70" s="520"/>
      <c r="ED70" s="520"/>
      <c r="EE70" s="520"/>
      <c r="EF70" s="520"/>
      <c r="EG70" s="520"/>
      <c r="EH70" s="520"/>
      <c r="EI70" s="520"/>
      <c r="EJ70" s="520"/>
      <c r="EK70" s="520"/>
      <c r="EL70" s="520"/>
      <c r="EM70" s="56"/>
      <c r="EN70" s="56"/>
      <c r="EO70" s="56"/>
      <c r="EP70" s="56"/>
      <c r="EQ70" s="56"/>
      <c r="ER70" s="56"/>
      <c r="ES70" s="56"/>
      <c r="ET70" s="56"/>
      <c r="EU70" s="56"/>
      <c r="EV70" s="56"/>
      <c r="EW70" s="56"/>
      <c r="EX70" s="56"/>
      <c r="EY70" s="56"/>
      <c r="EZ70" s="56"/>
      <c r="FA70" s="56"/>
      <c r="FB70" s="56"/>
      <c r="FC70" s="56"/>
      <c r="FD70" s="56"/>
      <c r="FE70" s="56"/>
      <c r="FF70" s="56"/>
      <c r="FG70" s="56"/>
      <c r="FH70" s="56"/>
      <c r="FI70" s="56"/>
      <c r="FJ70" s="56"/>
      <c r="FK70" s="57"/>
    </row>
    <row r="71" spans="1:167" ht="10.5" customHeight="1">
      <c r="A71" s="31" t="s">
        <v>193</v>
      </c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492"/>
      <c r="O71" s="492"/>
      <c r="P71" s="492"/>
      <c r="Q71" s="492"/>
      <c r="R71" s="492"/>
      <c r="S71" s="492"/>
      <c r="T71" s="492"/>
      <c r="U71" s="492"/>
      <c r="V71" s="492"/>
      <c r="W71" s="492"/>
      <c r="X71" s="492"/>
      <c r="Y71" s="492"/>
      <c r="Z71" s="492"/>
      <c r="AA71" s="492"/>
      <c r="AB71" s="492"/>
      <c r="AC71" s="492"/>
      <c r="AD71" s="492"/>
      <c r="AE71" s="492"/>
      <c r="AF71" s="492"/>
      <c r="AH71" s="492" t="s">
        <v>237</v>
      </c>
      <c r="AI71" s="492"/>
      <c r="AJ71" s="492"/>
      <c r="AK71" s="492"/>
      <c r="AL71" s="492"/>
      <c r="AM71" s="492"/>
      <c r="AN71" s="492"/>
      <c r="AO71" s="492"/>
      <c r="AP71" s="492"/>
      <c r="AQ71" s="492"/>
      <c r="AR71" s="492"/>
      <c r="AS71" s="492"/>
      <c r="AT71" s="492"/>
      <c r="AU71" s="492"/>
      <c r="AV71" s="492"/>
      <c r="AW71" s="492"/>
      <c r="AX71" s="492"/>
      <c r="AY71" s="492"/>
      <c r="AZ71" s="492"/>
      <c r="BA71" s="492"/>
      <c r="BB71" s="492"/>
      <c r="BC71" s="492"/>
      <c r="BD71" s="492"/>
      <c r="BE71" s="492"/>
      <c r="BF71" s="492"/>
      <c r="BX71" s="58"/>
      <c r="BY71" s="31" t="s">
        <v>194</v>
      </c>
      <c r="CL71" s="31"/>
      <c r="CN71" s="31"/>
      <c r="CO71" s="31"/>
      <c r="CP71" s="31"/>
      <c r="CQ71" s="31"/>
      <c r="CR71" s="31"/>
      <c r="CS71" s="31"/>
      <c r="CT71" s="31"/>
      <c r="CU71" s="31"/>
      <c r="CV71" s="31"/>
      <c r="CW71" s="31"/>
      <c r="CX71" s="31"/>
      <c r="CY71" s="31"/>
      <c r="CZ71" s="31"/>
      <c r="DA71" s="31"/>
      <c r="DB71" s="31"/>
      <c r="DC71" s="31"/>
      <c r="DD71" s="31"/>
      <c r="DE71" s="31"/>
      <c r="DF71" s="31"/>
      <c r="DG71" s="31"/>
      <c r="DH71" s="31"/>
      <c r="DI71" s="31"/>
      <c r="DJ71" s="31"/>
      <c r="DK71" s="31"/>
      <c r="DL71" s="31"/>
      <c r="DM71" s="31"/>
      <c r="DN71" s="31"/>
      <c r="DO71" s="31"/>
      <c r="DP71" s="31"/>
      <c r="DQ71" s="31"/>
      <c r="DR71" s="31"/>
      <c r="DS71" s="31"/>
      <c r="DT71" s="31"/>
      <c r="DU71" s="31"/>
      <c r="DV71" s="31"/>
      <c r="DW71" s="31"/>
      <c r="DX71" s="31"/>
      <c r="DY71" s="31"/>
      <c r="DZ71" s="31"/>
      <c r="EA71" s="31"/>
      <c r="EB71" s="31"/>
      <c r="EC71" s="31"/>
      <c r="ED71" s="31"/>
      <c r="EE71" s="31"/>
      <c r="EF71" s="31"/>
      <c r="EG71" s="31"/>
      <c r="EH71" s="31"/>
      <c r="EI71" s="31"/>
      <c r="EJ71" s="31"/>
      <c r="EK71" s="31"/>
      <c r="EL71" s="31"/>
      <c r="EM71" s="31"/>
      <c r="EN71" s="31"/>
      <c r="EO71" s="31"/>
      <c r="EP71" s="31"/>
      <c r="EQ71" s="31"/>
      <c r="ER71" s="31"/>
      <c r="ES71" s="31"/>
      <c r="ET71" s="31"/>
      <c r="EU71" s="31"/>
      <c r="EV71" s="31"/>
      <c r="EW71" s="31"/>
      <c r="EX71" s="31"/>
      <c r="EY71" s="31"/>
      <c r="EZ71" s="31"/>
      <c r="FA71" s="31"/>
      <c r="FB71" s="31"/>
      <c r="FC71" s="31"/>
      <c r="FD71" s="31"/>
      <c r="FE71" s="31"/>
      <c r="FF71" s="31"/>
      <c r="FG71" s="31"/>
      <c r="FH71" s="31"/>
      <c r="FI71" s="31"/>
      <c r="FJ71" s="31"/>
      <c r="FK71" s="59"/>
    </row>
    <row r="72" spans="14:167" ht="10.5" customHeight="1">
      <c r="N72" s="470" t="s">
        <v>148</v>
      </c>
      <c r="O72" s="470"/>
      <c r="P72" s="470"/>
      <c r="Q72" s="470"/>
      <c r="R72" s="470"/>
      <c r="S72" s="470"/>
      <c r="T72" s="470"/>
      <c r="U72" s="470"/>
      <c r="V72" s="470"/>
      <c r="W72" s="470"/>
      <c r="X72" s="470"/>
      <c r="Y72" s="470"/>
      <c r="Z72" s="470"/>
      <c r="AA72" s="470"/>
      <c r="AB72" s="470"/>
      <c r="AC72" s="470"/>
      <c r="AD72" s="470"/>
      <c r="AE72" s="470"/>
      <c r="AF72" s="470"/>
      <c r="AH72" s="506" t="s">
        <v>149</v>
      </c>
      <c r="AI72" s="506"/>
      <c r="AJ72" s="506"/>
      <c r="AK72" s="506"/>
      <c r="AL72" s="506"/>
      <c r="AM72" s="506"/>
      <c r="AN72" s="506"/>
      <c r="AO72" s="506"/>
      <c r="AP72" s="506"/>
      <c r="AQ72" s="506"/>
      <c r="AR72" s="506"/>
      <c r="AS72" s="506"/>
      <c r="AT72" s="506"/>
      <c r="AU72" s="506"/>
      <c r="AV72" s="506"/>
      <c r="AW72" s="506"/>
      <c r="AX72" s="506"/>
      <c r="AY72" s="506"/>
      <c r="AZ72" s="506"/>
      <c r="BA72" s="506"/>
      <c r="BB72" s="506"/>
      <c r="BC72" s="506"/>
      <c r="BD72" s="506"/>
      <c r="BE72" s="506"/>
      <c r="BF72" s="506"/>
      <c r="BX72" s="58"/>
      <c r="BY72" s="31" t="s">
        <v>195</v>
      </c>
      <c r="CL72" s="492"/>
      <c r="CM72" s="492"/>
      <c r="CN72" s="492"/>
      <c r="CO72" s="492"/>
      <c r="CP72" s="492"/>
      <c r="CQ72" s="492"/>
      <c r="CR72" s="492"/>
      <c r="CS72" s="492"/>
      <c r="CT72" s="492"/>
      <c r="CU72" s="492"/>
      <c r="CV72" s="492"/>
      <c r="CW72" s="492"/>
      <c r="CX72" s="492"/>
      <c r="CZ72" s="492"/>
      <c r="DA72" s="492"/>
      <c r="DB72" s="492"/>
      <c r="DC72" s="492"/>
      <c r="DD72" s="492"/>
      <c r="DE72" s="492"/>
      <c r="DF72" s="492"/>
      <c r="DG72" s="492"/>
      <c r="DH72" s="492"/>
      <c r="DJ72" s="492"/>
      <c r="DK72" s="492"/>
      <c r="DL72" s="492"/>
      <c r="DM72" s="492"/>
      <c r="DN72" s="492"/>
      <c r="DO72" s="492"/>
      <c r="DP72" s="492"/>
      <c r="DQ72" s="492"/>
      <c r="DR72" s="492"/>
      <c r="DS72" s="492"/>
      <c r="DT72" s="492"/>
      <c r="DU72" s="492"/>
      <c r="DV72" s="492"/>
      <c r="DW72" s="492"/>
      <c r="DX72" s="492"/>
      <c r="DY72" s="492"/>
      <c r="DZ72" s="492"/>
      <c r="EA72" s="492"/>
      <c r="EC72" s="438"/>
      <c r="ED72" s="438"/>
      <c r="EE72" s="438"/>
      <c r="EF72" s="438"/>
      <c r="EG72" s="438"/>
      <c r="EH72" s="438"/>
      <c r="EI72" s="438"/>
      <c r="EJ72" s="438"/>
      <c r="EK72" s="438"/>
      <c r="EL72" s="438"/>
      <c r="FJ72" s="31"/>
      <c r="FK72" s="59"/>
    </row>
    <row r="73" spans="1:167" ht="12">
      <c r="A73" s="31" t="s">
        <v>194</v>
      </c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31"/>
      <c r="AT73" s="31"/>
      <c r="AU73" s="31"/>
      <c r="AV73" s="31"/>
      <c r="AW73" s="31"/>
      <c r="AX73" s="31"/>
      <c r="AY73" s="31"/>
      <c r="AZ73" s="31"/>
      <c r="BA73" s="31"/>
      <c r="BB73" s="31"/>
      <c r="BC73" s="31"/>
      <c r="BD73" s="31"/>
      <c r="BE73" s="31"/>
      <c r="BF73" s="31"/>
      <c r="BG73" s="31"/>
      <c r="BH73" s="31"/>
      <c r="BI73" s="31"/>
      <c r="BJ73" s="31"/>
      <c r="BK73" s="31"/>
      <c r="BL73" s="31"/>
      <c r="BM73" s="31"/>
      <c r="BN73" s="31"/>
      <c r="BO73" s="31"/>
      <c r="BP73" s="31"/>
      <c r="BQ73" s="31"/>
      <c r="BR73" s="31"/>
      <c r="BS73" s="31"/>
      <c r="BT73" s="31"/>
      <c r="BU73" s="31"/>
      <c r="BV73" s="31"/>
      <c r="BX73" s="58"/>
      <c r="CL73" s="516" t="s">
        <v>196</v>
      </c>
      <c r="CM73" s="516"/>
      <c r="CN73" s="516"/>
      <c r="CO73" s="516"/>
      <c r="CP73" s="516"/>
      <c r="CQ73" s="516"/>
      <c r="CR73" s="516"/>
      <c r="CS73" s="516"/>
      <c r="CT73" s="516"/>
      <c r="CU73" s="516"/>
      <c r="CV73" s="516"/>
      <c r="CW73" s="516"/>
      <c r="CX73" s="516"/>
      <c r="CZ73" s="516" t="s">
        <v>148</v>
      </c>
      <c r="DA73" s="516"/>
      <c r="DB73" s="516"/>
      <c r="DC73" s="516"/>
      <c r="DD73" s="516"/>
      <c r="DE73" s="516"/>
      <c r="DF73" s="516"/>
      <c r="DG73" s="516"/>
      <c r="DH73" s="516"/>
      <c r="DJ73" s="516" t="s">
        <v>149</v>
      </c>
      <c r="DK73" s="516"/>
      <c r="DL73" s="516"/>
      <c r="DM73" s="516"/>
      <c r="DN73" s="516"/>
      <c r="DO73" s="516"/>
      <c r="DP73" s="516"/>
      <c r="DQ73" s="516"/>
      <c r="DR73" s="516"/>
      <c r="DS73" s="516"/>
      <c r="DT73" s="516"/>
      <c r="DU73" s="516"/>
      <c r="DV73" s="516"/>
      <c r="DW73" s="516"/>
      <c r="DX73" s="516"/>
      <c r="DY73" s="516"/>
      <c r="DZ73" s="516"/>
      <c r="EA73" s="516"/>
      <c r="EC73" s="516" t="s">
        <v>197</v>
      </c>
      <c r="ED73" s="516"/>
      <c r="EE73" s="516"/>
      <c r="EF73" s="516"/>
      <c r="EG73" s="516"/>
      <c r="EH73" s="516"/>
      <c r="EI73" s="516"/>
      <c r="EJ73" s="516"/>
      <c r="EK73" s="516"/>
      <c r="EL73" s="516"/>
      <c r="FJ73" s="60"/>
      <c r="FK73" s="59"/>
    </row>
    <row r="74" spans="1:167" ht="12">
      <c r="A74" s="31" t="s">
        <v>195</v>
      </c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492" t="s">
        <v>198</v>
      </c>
      <c r="O74" s="492"/>
      <c r="P74" s="492"/>
      <c r="Q74" s="492"/>
      <c r="R74" s="492"/>
      <c r="S74" s="492"/>
      <c r="T74" s="492"/>
      <c r="U74" s="492"/>
      <c r="V74" s="492"/>
      <c r="W74" s="492"/>
      <c r="X74" s="492"/>
      <c r="Y74" s="492"/>
      <c r="Z74" s="492"/>
      <c r="AA74" s="492"/>
      <c r="AB74" s="492"/>
      <c r="AD74" s="492"/>
      <c r="AE74" s="492"/>
      <c r="AF74" s="492"/>
      <c r="AG74" s="492"/>
      <c r="AH74" s="492"/>
      <c r="AI74" s="492"/>
      <c r="AJ74" s="492"/>
      <c r="AK74" s="492"/>
      <c r="AL74" s="492"/>
      <c r="AM74" s="492"/>
      <c r="AO74" s="492" t="s">
        <v>237</v>
      </c>
      <c r="AP74" s="492"/>
      <c r="AQ74" s="492"/>
      <c r="AR74" s="492"/>
      <c r="AS74" s="492"/>
      <c r="AT74" s="492"/>
      <c r="AU74" s="492"/>
      <c r="AV74" s="492"/>
      <c r="AW74" s="492"/>
      <c r="AX74" s="492"/>
      <c r="AY74" s="492"/>
      <c r="AZ74" s="492"/>
      <c r="BA74" s="492"/>
      <c r="BB74" s="492"/>
      <c r="BC74" s="492"/>
      <c r="BD74" s="492"/>
      <c r="BE74" s="492"/>
      <c r="BF74" s="492"/>
      <c r="BH74" s="438" t="s">
        <v>199</v>
      </c>
      <c r="BI74" s="438"/>
      <c r="BJ74" s="438"/>
      <c r="BK74" s="438"/>
      <c r="BL74" s="438"/>
      <c r="BM74" s="438"/>
      <c r="BN74" s="438"/>
      <c r="BO74" s="438"/>
      <c r="BP74" s="438"/>
      <c r="BQ74" s="438"/>
      <c r="BR74" s="438"/>
      <c r="BS74" s="438"/>
      <c r="BT74" s="438"/>
      <c r="BU74" s="438"/>
      <c r="BX74" s="58"/>
      <c r="BY74" s="456" t="s">
        <v>150</v>
      </c>
      <c r="BZ74" s="456"/>
      <c r="CA74" s="438"/>
      <c r="CB74" s="438"/>
      <c r="CC74" s="438"/>
      <c r="CD74" s="438"/>
      <c r="CE74" s="438"/>
      <c r="CF74" s="482" t="s">
        <v>150</v>
      </c>
      <c r="CG74" s="482"/>
      <c r="CH74" s="438"/>
      <c r="CI74" s="438"/>
      <c r="CJ74" s="438"/>
      <c r="CK74" s="438"/>
      <c r="CL74" s="438"/>
      <c r="CM74" s="438"/>
      <c r="CN74" s="438"/>
      <c r="CO74" s="438"/>
      <c r="CP74" s="438"/>
      <c r="CQ74" s="438"/>
      <c r="CR74" s="438"/>
      <c r="CS74" s="438"/>
      <c r="CT74" s="438"/>
      <c r="CU74" s="438"/>
      <c r="CV74" s="438"/>
      <c r="CW74" s="438"/>
      <c r="CX74" s="438"/>
      <c r="CY74" s="438"/>
      <c r="CZ74" s="438"/>
      <c r="DA74" s="438"/>
      <c r="DB74" s="438"/>
      <c r="DC74" s="438"/>
      <c r="DD74" s="438"/>
      <c r="DE74" s="456">
        <v>20</v>
      </c>
      <c r="DF74" s="456"/>
      <c r="DG74" s="456"/>
      <c r="DH74" s="456"/>
      <c r="DI74" s="502"/>
      <c r="DJ74" s="502"/>
      <c r="DK74" s="502"/>
      <c r="DL74" s="482" t="s">
        <v>151</v>
      </c>
      <c r="DM74" s="482"/>
      <c r="DN74" s="482"/>
      <c r="ED74" s="31"/>
      <c r="EE74" s="31"/>
      <c r="EF74" s="31"/>
      <c r="EG74" s="31"/>
      <c r="EK74" s="31"/>
      <c r="EL74" s="31"/>
      <c r="EM74" s="31"/>
      <c r="EN74" s="31"/>
      <c r="EO74" s="31"/>
      <c r="EP74" s="31"/>
      <c r="EQ74" s="31"/>
      <c r="ER74" s="31"/>
      <c r="ES74" s="31"/>
      <c r="ET74" s="31"/>
      <c r="EU74" s="31"/>
      <c r="EV74" s="31"/>
      <c r="EW74" s="31"/>
      <c r="EX74" s="31"/>
      <c r="EY74" s="31"/>
      <c r="EZ74" s="31"/>
      <c r="FA74" s="31"/>
      <c r="FB74" s="31"/>
      <c r="FC74" s="31"/>
      <c r="FD74" s="31"/>
      <c r="FE74" s="31"/>
      <c r="FF74" s="31"/>
      <c r="FG74" s="31"/>
      <c r="FH74" s="31"/>
      <c r="FI74" s="31"/>
      <c r="FJ74" s="31"/>
      <c r="FK74" s="59"/>
    </row>
    <row r="75" spans="14:167" s="29" customFormat="1" ht="9.75" customHeight="1" thickBot="1">
      <c r="N75" s="516" t="s">
        <v>196</v>
      </c>
      <c r="O75" s="516"/>
      <c r="P75" s="516"/>
      <c r="Q75" s="516"/>
      <c r="R75" s="516"/>
      <c r="S75" s="516"/>
      <c r="T75" s="516"/>
      <c r="U75" s="516"/>
      <c r="V75" s="516"/>
      <c r="W75" s="516"/>
      <c r="X75" s="516"/>
      <c r="Y75" s="516"/>
      <c r="Z75" s="516"/>
      <c r="AA75" s="516"/>
      <c r="AB75" s="516"/>
      <c r="AD75" s="516" t="s">
        <v>148</v>
      </c>
      <c r="AE75" s="516"/>
      <c r="AF75" s="516"/>
      <c r="AG75" s="516"/>
      <c r="AH75" s="516"/>
      <c r="AI75" s="516"/>
      <c r="AJ75" s="516"/>
      <c r="AK75" s="516"/>
      <c r="AL75" s="516"/>
      <c r="AM75" s="516"/>
      <c r="AO75" s="516" t="s">
        <v>149</v>
      </c>
      <c r="AP75" s="516"/>
      <c r="AQ75" s="516"/>
      <c r="AR75" s="516"/>
      <c r="AS75" s="516"/>
      <c r="AT75" s="516"/>
      <c r="AU75" s="516"/>
      <c r="AV75" s="516"/>
      <c r="AW75" s="516"/>
      <c r="AX75" s="516"/>
      <c r="AY75" s="516"/>
      <c r="AZ75" s="516"/>
      <c r="BA75" s="516"/>
      <c r="BB75" s="516"/>
      <c r="BC75" s="516"/>
      <c r="BD75" s="516"/>
      <c r="BE75" s="516"/>
      <c r="BF75" s="516"/>
      <c r="BH75" s="521" t="s">
        <v>197</v>
      </c>
      <c r="BI75" s="521"/>
      <c r="BJ75" s="521"/>
      <c r="BK75" s="521"/>
      <c r="BL75" s="521"/>
      <c r="BM75" s="521"/>
      <c r="BN75" s="521"/>
      <c r="BO75" s="521"/>
      <c r="BP75" s="521"/>
      <c r="BQ75" s="521"/>
      <c r="BR75" s="521"/>
      <c r="BS75" s="521"/>
      <c r="BT75" s="521"/>
      <c r="BU75" s="521"/>
      <c r="BX75" s="61"/>
      <c r="BY75" s="62"/>
      <c r="BZ75" s="62"/>
      <c r="CA75" s="62"/>
      <c r="CB75" s="62"/>
      <c r="CC75" s="62"/>
      <c r="CD75" s="62"/>
      <c r="CE75" s="62"/>
      <c r="CF75" s="62"/>
      <c r="CG75" s="62"/>
      <c r="CH75" s="62"/>
      <c r="CI75" s="62"/>
      <c r="CJ75" s="62"/>
      <c r="CK75" s="62"/>
      <c r="CL75" s="62"/>
      <c r="CM75" s="62"/>
      <c r="CN75" s="62"/>
      <c r="CO75" s="62"/>
      <c r="CP75" s="62"/>
      <c r="CQ75" s="62"/>
      <c r="CR75" s="62"/>
      <c r="CS75" s="62"/>
      <c r="CT75" s="62"/>
      <c r="CU75" s="62"/>
      <c r="CV75" s="62"/>
      <c r="CW75" s="62"/>
      <c r="CX75" s="62"/>
      <c r="CY75" s="62"/>
      <c r="CZ75" s="62"/>
      <c r="DA75" s="62"/>
      <c r="DB75" s="62"/>
      <c r="DC75" s="62"/>
      <c r="DD75" s="62"/>
      <c r="DE75" s="62"/>
      <c r="DF75" s="62"/>
      <c r="DG75" s="62"/>
      <c r="DH75" s="62"/>
      <c r="DI75" s="62"/>
      <c r="DJ75" s="62"/>
      <c r="DK75" s="62"/>
      <c r="DL75" s="62"/>
      <c r="DM75" s="62"/>
      <c r="DN75" s="62"/>
      <c r="DO75" s="62"/>
      <c r="DP75" s="62"/>
      <c r="DQ75" s="62"/>
      <c r="DR75" s="62"/>
      <c r="DS75" s="62"/>
      <c r="DT75" s="62"/>
      <c r="DU75" s="62"/>
      <c r="DV75" s="62"/>
      <c r="DW75" s="62"/>
      <c r="DX75" s="62"/>
      <c r="DY75" s="62"/>
      <c r="DZ75" s="62"/>
      <c r="EA75" s="62"/>
      <c r="EB75" s="62"/>
      <c r="EC75" s="62"/>
      <c r="ED75" s="62"/>
      <c r="EE75" s="62"/>
      <c r="EF75" s="62"/>
      <c r="EG75" s="62"/>
      <c r="EH75" s="62"/>
      <c r="EI75" s="62"/>
      <c r="EJ75" s="62"/>
      <c r="EK75" s="62"/>
      <c r="EL75" s="62"/>
      <c r="EM75" s="62"/>
      <c r="EN75" s="62"/>
      <c r="EO75" s="62"/>
      <c r="EP75" s="62"/>
      <c r="EQ75" s="62"/>
      <c r="ER75" s="62"/>
      <c r="ES75" s="62"/>
      <c r="ET75" s="62"/>
      <c r="EU75" s="62"/>
      <c r="EV75" s="62"/>
      <c r="EW75" s="62"/>
      <c r="EX75" s="62"/>
      <c r="EY75" s="62"/>
      <c r="EZ75" s="62"/>
      <c r="FA75" s="62"/>
      <c r="FB75" s="62"/>
      <c r="FC75" s="62"/>
      <c r="FD75" s="62"/>
      <c r="FE75" s="62"/>
      <c r="FF75" s="62"/>
      <c r="FG75" s="62"/>
      <c r="FH75" s="62"/>
      <c r="FI75" s="62"/>
      <c r="FJ75" s="62"/>
      <c r="FK75" s="63"/>
    </row>
    <row r="76" s="31" customFormat="1" ht="11.25"/>
  </sheetData>
  <sheetProtection/>
  <mergeCells count="312">
    <mergeCell ref="EN51:FK51"/>
    <mergeCell ref="EN47:FK47"/>
    <mergeCell ref="EN50:FK50"/>
    <mergeCell ref="BS51:CJ51"/>
    <mergeCell ref="CN51:DA51"/>
    <mergeCell ref="CN50:DA50"/>
    <mergeCell ref="DB51:DO51"/>
    <mergeCell ref="DB50:DO50"/>
    <mergeCell ref="DP51:EK51"/>
    <mergeCell ref="DP50:EK50"/>
    <mergeCell ref="A49:AD52"/>
    <mergeCell ref="AE50:AN50"/>
    <mergeCell ref="AE51:AN51"/>
    <mergeCell ref="AO50:BH50"/>
    <mergeCell ref="AO51:BH51"/>
    <mergeCell ref="AE49:AN49"/>
    <mergeCell ref="AO49:BH49"/>
    <mergeCell ref="DP61:EK61"/>
    <mergeCell ref="EN61:FK61"/>
    <mergeCell ref="AE61:AN61"/>
    <mergeCell ref="AO61:BH61"/>
    <mergeCell ref="BI61:BR61"/>
    <mergeCell ref="BS61:CJ61"/>
    <mergeCell ref="CN61:DA61"/>
    <mergeCell ref="DB61:DO61"/>
    <mergeCell ref="DB48:DO48"/>
    <mergeCell ref="DP49:EM49"/>
    <mergeCell ref="EN49:FK49"/>
    <mergeCell ref="DP52:EM52"/>
    <mergeCell ref="BI60:BR60"/>
    <mergeCell ref="BS60:CJ60"/>
    <mergeCell ref="CN60:DA60"/>
    <mergeCell ref="DB60:DO60"/>
    <mergeCell ref="DP60:EK60"/>
    <mergeCell ref="EN60:FK60"/>
    <mergeCell ref="AE55:AN55"/>
    <mergeCell ref="AO55:BH55"/>
    <mergeCell ref="AE57:AN57"/>
    <mergeCell ref="AO57:BH57"/>
    <mergeCell ref="EN48:FK48"/>
    <mergeCell ref="DP48:EM48"/>
    <mergeCell ref="CN56:DA56"/>
    <mergeCell ref="DB56:DO56"/>
    <mergeCell ref="DP56:EK56"/>
    <mergeCell ref="EN56:FK56"/>
    <mergeCell ref="AO54:BH54"/>
    <mergeCell ref="AO47:BH47"/>
    <mergeCell ref="AE48:AN48"/>
    <mergeCell ref="AE47:AN47"/>
    <mergeCell ref="AE45:AN45"/>
    <mergeCell ref="CN45:DA45"/>
    <mergeCell ref="BS45:CM45"/>
    <mergeCell ref="BI50:BR50"/>
    <mergeCell ref="BI51:BR51"/>
    <mergeCell ref="BS50:CJ50"/>
    <mergeCell ref="CF74:CG74"/>
    <mergeCell ref="DI74:DK74"/>
    <mergeCell ref="CZ73:DH73"/>
    <mergeCell ref="N71:AF71"/>
    <mergeCell ref="AH71:BF71"/>
    <mergeCell ref="A45:AD48"/>
    <mergeCell ref="AO48:BH48"/>
    <mergeCell ref="BI48:BR48"/>
    <mergeCell ref="BS48:CM48"/>
    <mergeCell ref="CN48:DA48"/>
    <mergeCell ref="N75:AB75"/>
    <mergeCell ref="AO74:BF74"/>
    <mergeCell ref="N72:AF72"/>
    <mergeCell ref="AH72:BF72"/>
    <mergeCell ref="DL74:DN74"/>
    <mergeCell ref="BH74:BU74"/>
    <mergeCell ref="DE74:DH74"/>
    <mergeCell ref="BY74:BZ74"/>
    <mergeCell ref="CA74:CE74"/>
    <mergeCell ref="CH74:DD74"/>
    <mergeCell ref="BX69:EL69"/>
    <mergeCell ref="BX70:EL70"/>
    <mergeCell ref="N68:AF68"/>
    <mergeCell ref="AH68:BF68"/>
    <mergeCell ref="N67:AF67"/>
    <mergeCell ref="BH75:BU75"/>
    <mergeCell ref="N74:AB74"/>
    <mergeCell ref="AD74:AM74"/>
    <mergeCell ref="AD75:AM75"/>
    <mergeCell ref="AO75:BF75"/>
    <mergeCell ref="EC73:EL73"/>
    <mergeCell ref="CL73:CX73"/>
    <mergeCell ref="EC72:EL72"/>
    <mergeCell ref="DJ73:EA73"/>
    <mergeCell ref="CL72:CX72"/>
    <mergeCell ref="CZ72:DH72"/>
    <mergeCell ref="DJ72:EA72"/>
    <mergeCell ref="AH67:BF67"/>
    <mergeCell ref="AE54:AN54"/>
    <mergeCell ref="DY11:FK11"/>
    <mergeCell ref="EZ66:FK66"/>
    <mergeCell ref="BI47:BR47"/>
    <mergeCell ref="BS47:CM47"/>
    <mergeCell ref="EN55:FK55"/>
    <mergeCell ref="BS64:CM64"/>
    <mergeCell ref="CN64:DA64"/>
    <mergeCell ref="EZ67:FK67"/>
    <mergeCell ref="BP6:FK6"/>
    <mergeCell ref="BP7:FK7"/>
    <mergeCell ref="BP8:FK8"/>
    <mergeCell ref="BP9:FK9"/>
    <mergeCell ref="BP12:CK12"/>
    <mergeCell ref="DY12:FK12"/>
    <mergeCell ref="BP10:FK10"/>
    <mergeCell ref="BP11:CK11"/>
    <mergeCell ref="AY21:BZ22"/>
    <mergeCell ref="BQ13:BU13"/>
    <mergeCell ref="BV13:BW13"/>
    <mergeCell ref="EZ18:FK19"/>
    <mergeCell ref="BZ17:CB17"/>
    <mergeCell ref="AY17:BU17"/>
    <mergeCell ref="B14:EX14"/>
    <mergeCell ref="CC17:CE17"/>
    <mergeCell ref="BX13:CT13"/>
    <mergeCell ref="CU13:CX13"/>
    <mergeCell ref="AO24:EL25"/>
    <mergeCell ref="BI37:BR37"/>
    <mergeCell ref="AR17:AV17"/>
    <mergeCell ref="BI33:CM33"/>
    <mergeCell ref="BI34:CM34"/>
    <mergeCell ref="EN31:FK31"/>
    <mergeCell ref="L29:AV29"/>
    <mergeCell ref="AW17:AX17"/>
    <mergeCell ref="EZ24:FK24"/>
    <mergeCell ref="EZ23:FK23"/>
    <mergeCell ref="EJ15:EM15"/>
    <mergeCell ref="EZ15:FK15"/>
    <mergeCell ref="EZ16:FK16"/>
    <mergeCell ref="EZ20:FK22"/>
    <mergeCell ref="CY13:DA13"/>
    <mergeCell ref="DB13:DD13"/>
    <mergeCell ref="BV17:BY17"/>
    <mergeCell ref="EZ28:FK28"/>
    <mergeCell ref="EZ17:FK17"/>
    <mergeCell ref="AO18:EL19"/>
    <mergeCell ref="AO23:EL23"/>
    <mergeCell ref="CN37:DA37"/>
    <mergeCell ref="DB37:DO37"/>
    <mergeCell ref="EZ25:FK25"/>
    <mergeCell ref="EZ29:FK29"/>
    <mergeCell ref="L30:AV30"/>
    <mergeCell ref="AO26:EL27"/>
    <mergeCell ref="EZ26:FK27"/>
    <mergeCell ref="A33:AD37"/>
    <mergeCell ref="AE33:AN37"/>
    <mergeCell ref="AO33:BH37"/>
    <mergeCell ref="BS38:CM38"/>
    <mergeCell ref="CN38:DA38"/>
    <mergeCell ref="CB35:CD35"/>
    <mergeCell ref="BS37:CM37"/>
    <mergeCell ref="DB38:DO38"/>
    <mergeCell ref="DP38:EM38"/>
    <mergeCell ref="CN33:DO36"/>
    <mergeCell ref="DP33:FK36"/>
    <mergeCell ref="DP37:EM37"/>
    <mergeCell ref="EN37:FK37"/>
    <mergeCell ref="A38:AD38"/>
    <mergeCell ref="AE38:AN38"/>
    <mergeCell ref="AO38:BH38"/>
    <mergeCell ref="BI38:BR38"/>
    <mergeCell ref="EN38:FK38"/>
    <mergeCell ref="A39:AD41"/>
    <mergeCell ref="AE39:AN39"/>
    <mergeCell ref="AO39:BH39"/>
    <mergeCell ref="BI39:BR39"/>
    <mergeCell ref="BS39:CM39"/>
    <mergeCell ref="AO40:BH40"/>
    <mergeCell ref="BI40:BR40"/>
    <mergeCell ref="BS40:CM40"/>
    <mergeCell ref="AE41:AN41"/>
    <mergeCell ref="AO41:BH41"/>
    <mergeCell ref="DP39:EM39"/>
    <mergeCell ref="EN39:FK39"/>
    <mergeCell ref="CN39:DA39"/>
    <mergeCell ref="DB39:DO39"/>
    <mergeCell ref="BI42:BR42"/>
    <mergeCell ref="AO45:BH45"/>
    <mergeCell ref="BI45:BR45"/>
    <mergeCell ref="EN40:FK40"/>
    <mergeCell ref="CN40:DA40"/>
    <mergeCell ref="DP40:EM40"/>
    <mergeCell ref="DB40:DO40"/>
    <mergeCell ref="DP42:EM42"/>
    <mergeCell ref="BS41:CM41"/>
    <mergeCell ref="BI44:BR44"/>
    <mergeCell ref="AE40:AN40"/>
    <mergeCell ref="EN41:FK41"/>
    <mergeCell ref="CN41:DA41"/>
    <mergeCell ref="DB41:DO41"/>
    <mergeCell ref="EN44:FK44"/>
    <mergeCell ref="DB44:DO44"/>
    <mergeCell ref="BI41:BR41"/>
    <mergeCell ref="AO42:BH42"/>
    <mergeCell ref="BI54:BR54"/>
    <mergeCell ref="BS44:CM44"/>
    <mergeCell ref="BS42:CM42"/>
    <mergeCell ref="DP41:EM41"/>
    <mergeCell ref="DP44:EM44"/>
    <mergeCell ref="DP47:EM47"/>
    <mergeCell ref="DP45:EM45"/>
    <mergeCell ref="DB45:DO45"/>
    <mergeCell ref="A42:AD44"/>
    <mergeCell ref="AE44:AN44"/>
    <mergeCell ref="AE42:AN42"/>
    <mergeCell ref="AE43:AN43"/>
    <mergeCell ref="AO43:BH43"/>
    <mergeCell ref="BI43:BR43"/>
    <mergeCell ref="EN42:FK42"/>
    <mergeCell ref="CN44:DA44"/>
    <mergeCell ref="CN42:DA42"/>
    <mergeCell ref="DB42:DO42"/>
    <mergeCell ref="AO44:BH44"/>
    <mergeCell ref="DB47:DO47"/>
    <mergeCell ref="EN45:FK45"/>
    <mergeCell ref="BS43:CM43"/>
    <mergeCell ref="CN47:DA47"/>
    <mergeCell ref="EN43:FK43"/>
    <mergeCell ref="BI56:BR56"/>
    <mergeCell ref="DP55:EM55"/>
    <mergeCell ref="BS56:CJ56"/>
    <mergeCell ref="A54:AD57"/>
    <mergeCell ref="AE56:AN56"/>
    <mergeCell ref="AO56:BH56"/>
    <mergeCell ref="CN54:DA54"/>
    <mergeCell ref="BS55:CM55"/>
    <mergeCell ref="CN57:DA57"/>
    <mergeCell ref="DB57:DO57"/>
    <mergeCell ref="DB64:DO64"/>
    <mergeCell ref="DP64:EM64"/>
    <mergeCell ref="EN62:FK62"/>
    <mergeCell ref="DB63:DO63"/>
    <mergeCell ref="DP63:EM63"/>
    <mergeCell ref="EN63:FK63"/>
    <mergeCell ref="DP57:EM57"/>
    <mergeCell ref="EN57:FK57"/>
    <mergeCell ref="BS54:CM54"/>
    <mergeCell ref="EN64:FK64"/>
    <mergeCell ref="DB54:DO54"/>
    <mergeCell ref="DP54:EM54"/>
    <mergeCell ref="EN54:FK54"/>
    <mergeCell ref="DB55:DO55"/>
    <mergeCell ref="BS63:CM63"/>
    <mergeCell ref="CN63:DA63"/>
    <mergeCell ref="BI55:BR55"/>
    <mergeCell ref="CN62:DA62"/>
    <mergeCell ref="DB62:DO62"/>
    <mergeCell ref="DP62:EM62"/>
    <mergeCell ref="CN43:DA43"/>
    <mergeCell ref="DB43:DO43"/>
    <mergeCell ref="DP43:EM43"/>
    <mergeCell ref="CN55:DA55"/>
    <mergeCell ref="BI57:BR57"/>
    <mergeCell ref="BS57:CM57"/>
    <mergeCell ref="BS62:CM62"/>
    <mergeCell ref="AO62:BH62"/>
    <mergeCell ref="BI62:BR62"/>
    <mergeCell ref="A62:AD63"/>
    <mergeCell ref="AE63:AN63"/>
    <mergeCell ref="AO63:BH63"/>
    <mergeCell ref="BI63:BR63"/>
    <mergeCell ref="AE62:AN62"/>
    <mergeCell ref="DP59:EM59"/>
    <mergeCell ref="AE58:AN58"/>
    <mergeCell ref="AO58:BH58"/>
    <mergeCell ref="BI58:BR58"/>
    <mergeCell ref="BS58:CM58"/>
    <mergeCell ref="CN58:DA58"/>
    <mergeCell ref="BS59:CM59"/>
    <mergeCell ref="CN59:DA59"/>
    <mergeCell ref="DB59:DO59"/>
    <mergeCell ref="A58:AD61"/>
    <mergeCell ref="AE60:AN60"/>
    <mergeCell ref="AO60:BH60"/>
    <mergeCell ref="EN59:FK59"/>
    <mergeCell ref="DB58:DO58"/>
    <mergeCell ref="DP58:EM58"/>
    <mergeCell ref="EN58:FK58"/>
    <mergeCell ref="AE59:AN59"/>
    <mergeCell ref="AO59:BH59"/>
    <mergeCell ref="BI59:BR59"/>
    <mergeCell ref="BI49:BR49"/>
    <mergeCell ref="BS49:CM49"/>
    <mergeCell ref="CN49:DA49"/>
    <mergeCell ref="DB49:DO49"/>
    <mergeCell ref="AE52:AN52"/>
    <mergeCell ref="AO52:BH52"/>
    <mergeCell ref="BI52:BR52"/>
    <mergeCell ref="BS52:CM52"/>
    <mergeCell ref="CN52:DA52"/>
    <mergeCell ref="DB52:DO52"/>
    <mergeCell ref="EN53:FK53"/>
    <mergeCell ref="EN52:FK52"/>
    <mergeCell ref="AE53:AN53"/>
    <mergeCell ref="AO53:BH53"/>
    <mergeCell ref="BI53:BR53"/>
    <mergeCell ref="BS53:CM53"/>
    <mergeCell ref="CN53:DA53"/>
    <mergeCell ref="DB53:DO53"/>
    <mergeCell ref="DP53:EM53"/>
    <mergeCell ref="DP46:EM46"/>
    <mergeCell ref="EN46:FK46"/>
    <mergeCell ref="AE46:AN46"/>
    <mergeCell ref="AO46:BH46"/>
    <mergeCell ref="BI46:BR46"/>
    <mergeCell ref="BS46:CM46"/>
    <mergeCell ref="CN46:DA46"/>
    <mergeCell ref="DB46:DO4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A69"/>
  <sheetViews>
    <sheetView tabSelected="1" view="pageBreakPreview" zoomScale="68" zoomScaleNormal="70" zoomScaleSheetLayoutView="68" workbookViewId="0" topLeftCell="B1">
      <selection activeCell="V33" sqref="V33"/>
    </sheetView>
  </sheetViews>
  <sheetFormatPr defaultColWidth="9.140625" defaultRowHeight="15"/>
  <cols>
    <col min="1" max="1" width="0" style="64" hidden="1" customWidth="1"/>
    <col min="2" max="2" width="41.7109375" style="64" customWidth="1"/>
    <col min="3" max="3" width="14.421875" style="64" bestFit="1" customWidth="1"/>
    <col min="4" max="5" width="9.140625" style="64" customWidth="1"/>
    <col min="6" max="6" width="14.57421875" style="64" bestFit="1" customWidth="1"/>
    <col min="7" max="8" width="9.140625" style="64" customWidth="1"/>
    <col min="9" max="9" width="11.421875" style="64" bestFit="1" customWidth="1"/>
    <col min="10" max="10" width="12.8515625" style="64" bestFit="1" customWidth="1"/>
    <col min="11" max="11" width="13.421875" style="120" customWidth="1"/>
    <col min="12" max="12" width="16.57421875" style="64" bestFit="1" customWidth="1"/>
    <col min="13" max="13" width="15.7109375" style="64" customWidth="1"/>
    <col min="14" max="15" width="15.140625" style="64" bestFit="1" customWidth="1"/>
    <col min="16" max="16" width="14.8515625" style="64" bestFit="1" customWidth="1"/>
    <col min="17" max="24" width="15.140625" style="64" bestFit="1" customWidth="1"/>
    <col min="25" max="16384" width="9.140625" style="64" customWidth="1"/>
  </cols>
  <sheetData>
    <row r="2" spans="2:23" ht="15.75">
      <c r="B2" s="65"/>
      <c r="C2" s="65"/>
      <c r="D2" s="65"/>
      <c r="E2" s="65"/>
      <c r="F2" s="65"/>
      <c r="R2" s="533" t="s">
        <v>145</v>
      </c>
      <c r="S2" s="533"/>
      <c r="T2" s="533"/>
      <c r="U2" s="533"/>
      <c r="V2" s="534"/>
      <c r="W2" s="533"/>
    </row>
    <row r="3" spans="2:23" ht="15.75">
      <c r="B3" s="65"/>
      <c r="C3" s="65"/>
      <c r="D3" s="65"/>
      <c r="E3" s="65"/>
      <c r="F3" s="65"/>
      <c r="R3" s="533" t="s">
        <v>263</v>
      </c>
      <c r="S3" s="533"/>
      <c r="T3" s="533"/>
      <c r="U3" s="533"/>
      <c r="V3" s="534"/>
      <c r="W3" s="533"/>
    </row>
    <row r="4" spans="2:23" ht="15.75">
      <c r="B4" s="65"/>
      <c r="C4" s="65"/>
      <c r="D4" s="65"/>
      <c r="E4" s="65"/>
      <c r="F4" s="65"/>
      <c r="R4" s="533" t="s">
        <v>209</v>
      </c>
      <c r="S4" s="533"/>
      <c r="T4" s="533"/>
      <c r="U4" s="533"/>
      <c r="V4" s="534"/>
      <c r="W4" s="533"/>
    </row>
    <row r="5" spans="2:23" ht="15.75">
      <c r="B5" s="65"/>
      <c r="C5" s="65"/>
      <c r="D5" s="65"/>
      <c r="E5" s="65"/>
      <c r="F5" s="65"/>
      <c r="R5" s="533" t="s">
        <v>210</v>
      </c>
      <c r="S5" s="533"/>
      <c r="T5" s="533"/>
      <c r="U5" s="533"/>
      <c r="V5" s="534"/>
      <c r="W5" s="533"/>
    </row>
    <row r="6" spans="2:23" ht="15.75">
      <c r="B6" s="65"/>
      <c r="C6" s="65"/>
      <c r="D6" s="65"/>
      <c r="E6" s="65"/>
      <c r="F6" s="65"/>
      <c r="R6" s="533" t="s">
        <v>343</v>
      </c>
      <c r="S6" s="533"/>
      <c r="T6" s="533"/>
      <c r="U6" s="533"/>
      <c r="V6" s="534"/>
      <c r="W6" s="533"/>
    </row>
    <row r="7" spans="2:23" ht="15.75">
      <c r="B7" s="65"/>
      <c r="C7" s="65"/>
      <c r="D7" s="65"/>
      <c r="E7" s="65"/>
      <c r="F7" s="65"/>
      <c r="R7" s="533" t="s">
        <v>211</v>
      </c>
      <c r="S7" s="533"/>
      <c r="T7" s="533"/>
      <c r="U7" s="533"/>
      <c r="V7" s="534"/>
      <c r="W7" s="533"/>
    </row>
    <row r="8" spans="2:23" ht="15.75">
      <c r="B8" s="65"/>
      <c r="C8" s="65"/>
      <c r="D8" s="65"/>
      <c r="E8" s="65"/>
      <c r="F8" s="65"/>
      <c r="R8" s="533" t="str">
        <f>'Тектовая часть'!B5</f>
        <v>10 января 2022 год</v>
      </c>
      <c r="S8" s="533"/>
      <c r="T8" s="533"/>
      <c r="U8" s="533"/>
      <c r="V8" s="534"/>
      <c r="W8" s="533"/>
    </row>
    <row r="9" spans="2:23" ht="20.25">
      <c r="B9" s="535" t="s">
        <v>127</v>
      </c>
      <c r="C9" s="535"/>
      <c r="D9" s="535"/>
      <c r="E9" s="535"/>
      <c r="F9" s="535"/>
      <c r="G9" s="535"/>
      <c r="H9" s="535"/>
      <c r="I9" s="535"/>
      <c r="J9" s="535"/>
      <c r="K9" s="536"/>
      <c r="L9" s="535"/>
      <c r="R9" s="221"/>
      <c r="S9" s="221"/>
      <c r="T9" s="221"/>
      <c r="U9" s="221"/>
      <c r="V9" s="221"/>
      <c r="W9" s="221"/>
    </row>
    <row r="10" spans="2:12" ht="20.25">
      <c r="B10" s="535" t="s">
        <v>338</v>
      </c>
      <c r="C10" s="535"/>
      <c r="D10" s="535"/>
      <c r="E10" s="535"/>
      <c r="F10" s="535"/>
      <c r="G10" s="535"/>
      <c r="H10" s="535"/>
      <c r="I10" s="535"/>
      <c r="J10" s="535"/>
      <c r="K10" s="536"/>
      <c r="L10" s="535"/>
    </row>
    <row r="11" spans="2:12" ht="20.25">
      <c r="B11" s="537" t="s">
        <v>242</v>
      </c>
      <c r="C11" s="537"/>
      <c r="D11" s="537"/>
      <c r="E11" s="537"/>
      <c r="F11" s="537"/>
      <c r="G11" s="537"/>
      <c r="H11" s="537"/>
      <c r="I11" s="537"/>
      <c r="J11" s="537"/>
      <c r="K11" s="538"/>
      <c r="L11" s="537"/>
    </row>
    <row r="12" spans="2:12" ht="21">
      <c r="B12" s="213"/>
      <c r="C12" s="213"/>
      <c r="D12" s="213"/>
      <c r="E12" s="213"/>
      <c r="F12" s="213"/>
      <c r="G12" s="214"/>
      <c r="H12" s="214"/>
      <c r="I12" s="214"/>
      <c r="J12" s="214"/>
      <c r="K12" s="215"/>
      <c r="L12" s="214"/>
    </row>
    <row r="13" spans="2:12" ht="21">
      <c r="B13" s="212" t="s">
        <v>128</v>
      </c>
      <c r="C13" s="213"/>
      <c r="D13" s="213"/>
      <c r="E13" s="213"/>
      <c r="F13" s="213"/>
      <c r="G13" s="214"/>
      <c r="H13" s="214"/>
      <c r="I13" s="214"/>
      <c r="J13" s="214"/>
      <c r="K13" s="215"/>
      <c r="L13" s="214"/>
    </row>
    <row r="15" spans="2:24" ht="15">
      <c r="B15" s="318" t="s">
        <v>0</v>
      </c>
      <c r="C15" s="318" t="s">
        <v>136</v>
      </c>
      <c r="D15" s="540" t="s">
        <v>2</v>
      </c>
      <c r="E15" s="541"/>
      <c r="F15" s="541"/>
      <c r="G15" s="542"/>
      <c r="H15" s="540" t="s">
        <v>38</v>
      </c>
      <c r="I15" s="541"/>
      <c r="J15" s="542"/>
      <c r="K15" s="546" t="s">
        <v>221</v>
      </c>
      <c r="L15" s="318" t="s">
        <v>137</v>
      </c>
      <c r="M15" s="549" t="s">
        <v>95</v>
      </c>
      <c r="N15" s="550"/>
      <c r="O15" s="550"/>
      <c r="P15" s="550"/>
      <c r="Q15" s="550"/>
      <c r="R15" s="550"/>
      <c r="S15" s="550"/>
      <c r="T15" s="550"/>
      <c r="U15" s="550"/>
      <c r="V15" s="550"/>
      <c r="W15" s="550"/>
      <c r="X15" s="550"/>
    </row>
    <row r="16" spans="2:24" ht="15">
      <c r="B16" s="539"/>
      <c r="C16" s="539"/>
      <c r="D16" s="543"/>
      <c r="E16" s="544"/>
      <c r="F16" s="544"/>
      <c r="G16" s="545"/>
      <c r="H16" s="543"/>
      <c r="I16" s="544"/>
      <c r="J16" s="545"/>
      <c r="K16" s="547"/>
      <c r="L16" s="539"/>
      <c r="M16" s="551"/>
      <c r="N16" s="552"/>
      <c r="O16" s="552"/>
      <c r="P16" s="552"/>
      <c r="Q16" s="552"/>
      <c r="R16" s="552"/>
      <c r="S16" s="552"/>
      <c r="T16" s="552"/>
      <c r="U16" s="552"/>
      <c r="V16" s="552"/>
      <c r="W16" s="552"/>
      <c r="X16" s="552"/>
    </row>
    <row r="17" spans="2:24" ht="45">
      <c r="B17" s="319"/>
      <c r="C17" s="319"/>
      <c r="D17" s="77" t="s">
        <v>34</v>
      </c>
      <c r="E17" s="77" t="s">
        <v>35</v>
      </c>
      <c r="F17" s="77" t="s">
        <v>36</v>
      </c>
      <c r="G17" s="77" t="s">
        <v>37</v>
      </c>
      <c r="H17" s="77" t="s">
        <v>39</v>
      </c>
      <c r="I17" s="77" t="s">
        <v>40</v>
      </c>
      <c r="J17" s="77" t="s">
        <v>41</v>
      </c>
      <c r="K17" s="548"/>
      <c r="L17" s="319"/>
      <c r="M17" s="67" t="s">
        <v>277</v>
      </c>
      <c r="N17" s="67" t="s">
        <v>278</v>
      </c>
      <c r="O17" s="67" t="s">
        <v>279</v>
      </c>
      <c r="P17" s="67" t="s">
        <v>280</v>
      </c>
      <c r="Q17" s="67" t="s">
        <v>281</v>
      </c>
      <c r="R17" s="67" t="s">
        <v>282</v>
      </c>
      <c r="S17" s="67" t="s">
        <v>283</v>
      </c>
      <c r="T17" s="67" t="s">
        <v>284</v>
      </c>
      <c r="U17" s="67" t="s">
        <v>285</v>
      </c>
      <c r="V17" s="67" t="s">
        <v>286</v>
      </c>
      <c r="W17" s="67" t="s">
        <v>287</v>
      </c>
      <c r="X17" s="67" t="s">
        <v>288</v>
      </c>
    </row>
    <row r="18" spans="2:24" s="205" customFormat="1" ht="15">
      <c r="B18" s="77">
        <v>1</v>
      </c>
      <c r="C18" s="77">
        <v>2</v>
      </c>
      <c r="D18" s="77">
        <v>3</v>
      </c>
      <c r="E18" s="77">
        <v>4</v>
      </c>
      <c r="F18" s="77">
        <v>5</v>
      </c>
      <c r="G18" s="77">
        <v>6</v>
      </c>
      <c r="H18" s="77">
        <v>7</v>
      </c>
      <c r="I18" s="77">
        <v>8</v>
      </c>
      <c r="J18" s="77">
        <v>9</v>
      </c>
      <c r="K18" s="86">
        <v>10</v>
      </c>
      <c r="L18" s="77">
        <v>11</v>
      </c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</row>
    <row r="19" spans="2:24" ht="21.75" customHeight="1">
      <c r="B19" s="200" t="s">
        <v>9</v>
      </c>
      <c r="C19" s="201" t="s">
        <v>123</v>
      </c>
      <c r="D19" s="202" t="s">
        <v>10</v>
      </c>
      <c r="E19" s="202" t="s">
        <v>10</v>
      </c>
      <c r="F19" s="202" t="s">
        <v>10</v>
      </c>
      <c r="G19" s="202" t="s">
        <v>10</v>
      </c>
      <c r="H19" s="202" t="s">
        <v>10</v>
      </c>
      <c r="I19" s="202" t="s">
        <v>10</v>
      </c>
      <c r="J19" s="202" t="s">
        <v>10</v>
      </c>
      <c r="K19" s="203"/>
      <c r="L19" s="265">
        <f>L23+L22+L28</f>
        <v>74237000</v>
      </c>
      <c r="M19" s="204">
        <f>M23+M22+M28</f>
        <v>31445900</v>
      </c>
      <c r="N19" s="204">
        <f aca="true" t="shared" si="0" ref="N19:X19">N23+N22+N28</f>
        <v>4600000</v>
      </c>
      <c r="O19" s="204">
        <f t="shared" si="0"/>
        <v>3800000</v>
      </c>
      <c r="P19" s="204">
        <f t="shared" si="0"/>
        <v>3800000</v>
      </c>
      <c r="Q19" s="204">
        <f t="shared" si="0"/>
        <v>6050000</v>
      </c>
      <c r="R19" s="204">
        <f t="shared" si="0"/>
        <v>5800000</v>
      </c>
      <c r="S19" s="204">
        <f t="shared" si="0"/>
        <v>4110000</v>
      </c>
      <c r="T19" s="204">
        <f t="shared" si="0"/>
        <v>2700000</v>
      </c>
      <c r="U19" s="204">
        <f t="shared" si="0"/>
        <v>2600000</v>
      </c>
      <c r="V19" s="204">
        <f t="shared" si="0"/>
        <v>4000000</v>
      </c>
      <c r="W19" s="204">
        <f t="shared" si="0"/>
        <v>3000000</v>
      </c>
      <c r="X19" s="204">
        <f t="shared" si="0"/>
        <v>2331100</v>
      </c>
    </row>
    <row r="20" spans="2:24" ht="21.75" customHeight="1">
      <c r="B20" s="189" t="s">
        <v>4</v>
      </c>
      <c r="C20" s="186" t="s">
        <v>123</v>
      </c>
      <c r="D20" s="553" t="s">
        <v>123</v>
      </c>
      <c r="E20" s="553" t="s">
        <v>123</v>
      </c>
      <c r="F20" s="553" t="s">
        <v>123</v>
      </c>
      <c r="G20" s="553" t="s">
        <v>123</v>
      </c>
      <c r="H20" s="555"/>
      <c r="I20" s="553" t="s">
        <v>123</v>
      </c>
      <c r="J20" s="553" t="s">
        <v>123</v>
      </c>
      <c r="K20" s="557"/>
      <c r="L20" s="559"/>
      <c r="M20" s="191"/>
      <c r="N20" s="191"/>
      <c r="O20" s="191"/>
      <c r="P20" s="191"/>
      <c r="Q20" s="191"/>
      <c r="R20" s="191"/>
      <c r="S20" s="191"/>
      <c r="T20" s="191"/>
      <c r="U20" s="191"/>
      <c r="V20" s="191"/>
      <c r="W20" s="191"/>
      <c r="X20" s="191"/>
    </row>
    <row r="21" spans="2:24" ht="21.75" customHeight="1">
      <c r="B21" s="185" t="s">
        <v>11</v>
      </c>
      <c r="C21" s="186" t="s">
        <v>123</v>
      </c>
      <c r="D21" s="554"/>
      <c r="E21" s="554"/>
      <c r="F21" s="554"/>
      <c r="G21" s="554"/>
      <c r="H21" s="556"/>
      <c r="I21" s="554"/>
      <c r="J21" s="554"/>
      <c r="K21" s="558"/>
      <c r="L21" s="560"/>
      <c r="M21" s="191"/>
      <c r="N21" s="191"/>
      <c r="O21" s="191"/>
      <c r="P21" s="191"/>
      <c r="Q21" s="191"/>
      <c r="R21" s="191"/>
      <c r="S21" s="191"/>
      <c r="T21" s="191"/>
      <c r="U21" s="191"/>
      <c r="V21" s="191"/>
      <c r="W21" s="191"/>
      <c r="X21" s="191"/>
    </row>
    <row r="22" spans="2:24" ht="21.75" customHeight="1">
      <c r="B22" s="192" t="s">
        <v>12</v>
      </c>
      <c r="C22" s="186" t="s">
        <v>223</v>
      </c>
      <c r="D22" s="162" t="s">
        <v>10</v>
      </c>
      <c r="E22" s="162" t="s">
        <v>10</v>
      </c>
      <c r="F22" s="162" t="s">
        <v>10</v>
      </c>
      <c r="G22" s="162" t="s">
        <v>10</v>
      </c>
      <c r="H22" s="162"/>
      <c r="I22" s="162" t="s">
        <v>10</v>
      </c>
      <c r="J22" s="162" t="s">
        <v>10</v>
      </c>
      <c r="K22" s="187"/>
      <c r="L22" s="188">
        <f>SUM(M22:X22)</f>
        <v>2025000</v>
      </c>
      <c r="M22" s="188">
        <f aca="true" t="shared" si="1" ref="M22:X22">SUMIF($C$32:$C$64,$C$22,M32:M64)</f>
        <v>2025000</v>
      </c>
      <c r="N22" s="188">
        <f t="shared" si="1"/>
        <v>0</v>
      </c>
      <c r="O22" s="188">
        <f t="shared" si="1"/>
        <v>0</v>
      </c>
      <c r="P22" s="188">
        <f t="shared" si="1"/>
        <v>0</v>
      </c>
      <c r="Q22" s="188">
        <f t="shared" si="1"/>
        <v>0</v>
      </c>
      <c r="R22" s="188">
        <f t="shared" si="1"/>
        <v>0</v>
      </c>
      <c r="S22" s="188">
        <f t="shared" si="1"/>
        <v>0</v>
      </c>
      <c r="T22" s="188">
        <f t="shared" si="1"/>
        <v>0</v>
      </c>
      <c r="U22" s="188">
        <f t="shared" si="1"/>
        <v>0</v>
      </c>
      <c r="V22" s="188">
        <f t="shared" si="1"/>
        <v>0</v>
      </c>
      <c r="W22" s="188">
        <f t="shared" si="1"/>
        <v>0</v>
      </c>
      <c r="X22" s="188">
        <f t="shared" si="1"/>
        <v>0</v>
      </c>
    </row>
    <row r="23" spans="2:24" ht="94.5">
      <c r="B23" s="185" t="s">
        <v>134</v>
      </c>
      <c r="C23" s="186" t="s">
        <v>219</v>
      </c>
      <c r="D23" s="162" t="s">
        <v>10</v>
      </c>
      <c r="E23" s="162" t="s">
        <v>10</v>
      </c>
      <c r="F23" s="162" t="s">
        <v>10</v>
      </c>
      <c r="G23" s="162" t="s">
        <v>10</v>
      </c>
      <c r="H23" s="162"/>
      <c r="I23" s="162" t="s">
        <v>10</v>
      </c>
      <c r="J23" s="162" t="s">
        <v>10</v>
      </c>
      <c r="K23" s="187"/>
      <c r="L23" s="188">
        <f>SUM(M23:X23)</f>
        <v>64334200</v>
      </c>
      <c r="M23" s="188">
        <f aca="true" t="shared" si="2" ref="M23:X23">SUMIF($C$32:$C$64,$C$23,M32:M64)</f>
        <v>21543100</v>
      </c>
      <c r="N23" s="188">
        <f t="shared" si="2"/>
        <v>4600000</v>
      </c>
      <c r="O23" s="188">
        <f t="shared" si="2"/>
        <v>3800000</v>
      </c>
      <c r="P23" s="188">
        <f t="shared" si="2"/>
        <v>3800000</v>
      </c>
      <c r="Q23" s="188">
        <f t="shared" si="2"/>
        <v>6050000</v>
      </c>
      <c r="R23" s="188">
        <f t="shared" si="2"/>
        <v>5800000</v>
      </c>
      <c r="S23" s="188">
        <f t="shared" si="2"/>
        <v>4110000</v>
      </c>
      <c r="T23" s="188">
        <f t="shared" si="2"/>
        <v>2700000</v>
      </c>
      <c r="U23" s="188">
        <f t="shared" si="2"/>
        <v>2600000</v>
      </c>
      <c r="V23" s="188">
        <f t="shared" si="2"/>
        <v>4000000</v>
      </c>
      <c r="W23" s="188">
        <f t="shared" si="2"/>
        <v>3000000</v>
      </c>
      <c r="X23" s="188">
        <f t="shared" si="2"/>
        <v>2331100</v>
      </c>
    </row>
    <row r="24" spans="2:24" ht="47.25" hidden="1">
      <c r="B24" s="192" t="s">
        <v>222</v>
      </c>
      <c r="D24" s="162" t="s">
        <v>10</v>
      </c>
      <c r="E24" s="162" t="s">
        <v>10</v>
      </c>
      <c r="F24" s="162" t="s">
        <v>10</v>
      </c>
      <c r="G24" s="162" t="s">
        <v>10</v>
      </c>
      <c r="H24" s="162"/>
      <c r="I24" s="162" t="s">
        <v>10</v>
      </c>
      <c r="J24" s="162" t="s">
        <v>10</v>
      </c>
      <c r="K24" s="187"/>
      <c r="L24" s="110"/>
      <c r="M24" s="110"/>
      <c r="N24" s="110"/>
      <c r="O24" s="110"/>
      <c r="P24" s="110"/>
      <c r="Q24" s="110"/>
      <c r="R24" s="110"/>
      <c r="S24" s="110"/>
      <c r="T24" s="110"/>
      <c r="U24" s="110"/>
      <c r="V24" s="110"/>
      <c r="W24" s="110"/>
      <c r="X24" s="110"/>
    </row>
    <row r="25" spans="2:24" ht="78.75" hidden="1">
      <c r="B25" s="185" t="s">
        <v>14</v>
      </c>
      <c r="C25" s="186" t="s">
        <v>123</v>
      </c>
      <c r="D25" s="162" t="s">
        <v>10</v>
      </c>
      <c r="E25" s="162" t="s">
        <v>10</v>
      </c>
      <c r="F25" s="162" t="s">
        <v>10</v>
      </c>
      <c r="G25" s="162" t="s">
        <v>10</v>
      </c>
      <c r="H25" s="162"/>
      <c r="I25" s="162" t="s">
        <v>10</v>
      </c>
      <c r="J25" s="162" t="s">
        <v>10</v>
      </c>
      <c r="K25" s="187"/>
      <c r="L25" s="188">
        <f>SUM(M25:X25)</f>
        <v>0</v>
      </c>
      <c r="M25" s="191"/>
      <c r="N25" s="191"/>
      <c r="O25" s="191"/>
      <c r="P25" s="191"/>
      <c r="Q25" s="191"/>
      <c r="R25" s="191"/>
      <c r="S25" s="191"/>
      <c r="T25" s="191"/>
      <c r="U25" s="191"/>
      <c r="V25" s="191"/>
      <c r="W25" s="191"/>
      <c r="X25" s="191"/>
    </row>
    <row r="26" spans="2:24" ht="31.5">
      <c r="B26" s="185" t="s">
        <v>15</v>
      </c>
      <c r="C26" s="186" t="s">
        <v>123</v>
      </c>
      <c r="D26" s="162" t="s">
        <v>10</v>
      </c>
      <c r="E26" s="162" t="s">
        <v>10</v>
      </c>
      <c r="F26" s="162" t="s">
        <v>10</v>
      </c>
      <c r="G26" s="162" t="s">
        <v>10</v>
      </c>
      <c r="H26" s="162"/>
      <c r="I26" s="162" t="s">
        <v>10</v>
      </c>
      <c r="J26" s="162" t="s">
        <v>10</v>
      </c>
      <c r="K26" s="187"/>
      <c r="L26" s="188">
        <f>SUM(M26:X26)</f>
        <v>0</v>
      </c>
      <c r="M26" s="191"/>
      <c r="N26" s="191"/>
      <c r="O26" s="191"/>
      <c r="P26" s="191"/>
      <c r="Q26" s="191"/>
      <c r="R26" s="191"/>
      <c r="S26" s="191"/>
      <c r="T26" s="191"/>
      <c r="U26" s="191"/>
      <c r="V26" s="191"/>
      <c r="W26" s="191"/>
      <c r="X26" s="191"/>
    </row>
    <row r="27" spans="2:24" ht="21.75" customHeight="1">
      <c r="B27" s="185" t="s">
        <v>16</v>
      </c>
      <c r="C27" s="186" t="s">
        <v>123</v>
      </c>
      <c r="D27" s="162" t="s">
        <v>10</v>
      </c>
      <c r="E27" s="162" t="s">
        <v>10</v>
      </c>
      <c r="F27" s="162" t="s">
        <v>10</v>
      </c>
      <c r="G27" s="162" t="s">
        <v>10</v>
      </c>
      <c r="H27" s="162"/>
      <c r="I27" s="162" t="s">
        <v>10</v>
      </c>
      <c r="J27" s="162" t="s">
        <v>10</v>
      </c>
      <c r="K27" s="187"/>
      <c r="L27" s="188">
        <f>SUM(M27:X27)</f>
        <v>0</v>
      </c>
      <c r="M27" s="191"/>
      <c r="N27" s="191"/>
      <c r="O27" s="191"/>
      <c r="P27" s="191"/>
      <c r="Q27" s="191"/>
      <c r="R27" s="191"/>
      <c r="S27" s="191"/>
      <c r="T27" s="191"/>
      <c r="U27" s="191"/>
      <c r="V27" s="191"/>
      <c r="W27" s="191"/>
      <c r="X27" s="191"/>
    </row>
    <row r="28" spans="2:24" ht="47.25">
      <c r="B28" s="185" t="s">
        <v>135</v>
      </c>
      <c r="C28" s="186" t="s">
        <v>220</v>
      </c>
      <c r="D28" s="162" t="s">
        <v>10</v>
      </c>
      <c r="E28" s="162" t="s">
        <v>10</v>
      </c>
      <c r="F28" s="162" t="s">
        <v>10</v>
      </c>
      <c r="G28" s="162" t="s">
        <v>10</v>
      </c>
      <c r="H28" s="162" t="s">
        <v>10</v>
      </c>
      <c r="I28" s="162" t="s">
        <v>10</v>
      </c>
      <c r="J28" s="162" t="s">
        <v>10</v>
      </c>
      <c r="K28" s="187"/>
      <c r="L28" s="188">
        <f>SUM(M28:X28)</f>
        <v>7877800</v>
      </c>
      <c r="M28" s="188">
        <f aca="true" t="shared" si="3" ref="M28:X28">SUMIF($C$32:$C$64,$C$28,M32:M64)</f>
        <v>7877800</v>
      </c>
      <c r="N28" s="188">
        <f t="shared" si="3"/>
        <v>0</v>
      </c>
      <c r="O28" s="188">
        <f t="shared" si="3"/>
        <v>0</v>
      </c>
      <c r="P28" s="188">
        <f t="shared" si="3"/>
        <v>0</v>
      </c>
      <c r="Q28" s="188">
        <f t="shared" si="3"/>
        <v>0</v>
      </c>
      <c r="R28" s="188">
        <f t="shared" si="3"/>
        <v>0</v>
      </c>
      <c r="S28" s="188">
        <f t="shared" si="3"/>
        <v>0</v>
      </c>
      <c r="T28" s="188">
        <f t="shared" si="3"/>
        <v>0</v>
      </c>
      <c r="U28" s="188">
        <f t="shared" si="3"/>
        <v>0</v>
      </c>
      <c r="V28" s="188">
        <f t="shared" si="3"/>
        <v>0</v>
      </c>
      <c r="W28" s="188">
        <f t="shared" si="3"/>
        <v>0</v>
      </c>
      <c r="X28" s="188">
        <f t="shared" si="3"/>
        <v>0</v>
      </c>
    </row>
    <row r="29" spans="2:24" ht="31.5">
      <c r="B29" s="185" t="s">
        <v>224</v>
      </c>
      <c r="C29" s="186" t="s">
        <v>123</v>
      </c>
      <c r="D29" s="185"/>
      <c r="E29" s="185"/>
      <c r="F29" s="185"/>
      <c r="G29" s="185"/>
      <c r="H29" s="185"/>
      <c r="I29" s="185"/>
      <c r="J29" s="185"/>
      <c r="K29" s="187"/>
      <c r="L29" s="194"/>
      <c r="M29" s="191"/>
      <c r="N29" s="193"/>
      <c r="O29" s="193"/>
      <c r="P29" s="193"/>
      <c r="Q29" s="193"/>
      <c r="R29" s="193"/>
      <c r="S29" s="193"/>
      <c r="T29" s="193"/>
      <c r="U29" s="193"/>
      <c r="V29" s="193"/>
      <c r="W29" s="193"/>
      <c r="X29" s="193"/>
    </row>
    <row r="30" spans="2:24" ht="21.75" customHeight="1">
      <c r="B30" s="189" t="s">
        <v>19</v>
      </c>
      <c r="C30" s="195"/>
      <c r="D30" s="190"/>
      <c r="E30" s="190"/>
      <c r="F30" s="190"/>
      <c r="G30" s="190"/>
      <c r="H30" s="190"/>
      <c r="I30" s="190"/>
      <c r="J30" s="190"/>
      <c r="K30" s="187"/>
      <c r="L30" s="196"/>
      <c r="M30" s="193"/>
      <c r="N30" s="193"/>
      <c r="O30" s="193"/>
      <c r="P30" s="193"/>
      <c r="Q30" s="193"/>
      <c r="R30" s="193"/>
      <c r="S30" s="193"/>
      <c r="T30" s="193"/>
      <c r="U30" s="193"/>
      <c r="V30" s="193"/>
      <c r="W30" s="193"/>
      <c r="X30" s="193"/>
    </row>
    <row r="31" spans="2:24" s="28" customFormat="1" ht="21.75" customHeight="1">
      <c r="B31" s="198" t="s">
        <v>17</v>
      </c>
      <c r="C31" s="198"/>
      <c r="D31" s="199" t="s">
        <v>10</v>
      </c>
      <c r="E31" s="199" t="s">
        <v>10</v>
      </c>
      <c r="F31" s="199" t="s">
        <v>10</v>
      </c>
      <c r="G31" s="199" t="s">
        <v>10</v>
      </c>
      <c r="H31" s="199" t="s">
        <v>10</v>
      </c>
      <c r="I31" s="199" t="s">
        <v>10</v>
      </c>
      <c r="J31" s="199" t="s">
        <v>10</v>
      </c>
      <c r="K31" s="199" t="s">
        <v>10</v>
      </c>
      <c r="L31" s="197">
        <f aca="true" t="shared" si="4" ref="L31:X31">SUM(L32:L64)</f>
        <v>74237000</v>
      </c>
      <c r="M31" s="197">
        <f t="shared" si="4"/>
        <v>31445900</v>
      </c>
      <c r="N31" s="197">
        <f t="shared" si="4"/>
        <v>4600000</v>
      </c>
      <c r="O31" s="197">
        <f t="shared" si="4"/>
        <v>3800000</v>
      </c>
      <c r="P31" s="197">
        <f t="shared" si="4"/>
        <v>3800000</v>
      </c>
      <c r="Q31" s="197">
        <f t="shared" si="4"/>
        <v>6050000</v>
      </c>
      <c r="R31" s="197">
        <f t="shared" si="4"/>
        <v>5800000</v>
      </c>
      <c r="S31" s="197">
        <f t="shared" si="4"/>
        <v>4110000</v>
      </c>
      <c r="T31" s="197">
        <f t="shared" si="4"/>
        <v>2700000</v>
      </c>
      <c r="U31" s="197">
        <f t="shared" si="4"/>
        <v>2600000</v>
      </c>
      <c r="V31" s="197">
        <f t="shared" si="4"/>
        <v>4000000</v>
      </c>
      <c r="W31" s="197">
        <f t="shared" si="4"/>
        <v>3000000</v>
      </c>
      <c r="X31" s="197">
        <f t="shared" si="4"/>
        <v>2331100</v>
      </c>
    </row>
    <row r="32" spans="2:24" s="109" customFormat="1" ht="21.75" customHeight="1">
      <c r="B32" s="266" t="s">
        <v>121</v>
      </c>
      <c r="C32" s="253" t="s">
        <v>219</v>
      </c>
      <c r="D32" s="254" t="s">
        <v>227</v>
      </c>
      <c r="E32" s="254" t="s">
        <v>229</v>
      </c>
      <c r="F32" s="254" t="s">
        <v>329</v>
      </c>
      <c r="G32" s="253">
        <v>111</v>
      </c>
      <c r="H32" s="253">
        <v>211</v>
      </c>
      <c r="I32" s="254" t="s">
        <v>131</v>
      </c>
      <c r="J32" s="254" t="s">
        <v>132</v>
      </c>
      <c r="K32" s="254" t="s">
        <v>140</v>
      </c>
      <c r="L32" s="179">
        <f>SUM(M32:X32)</f>
        <v>37439100</v>
      </c>
      <c r="M32" s="179">
        <v>4000000</v>
      </c>
      <c r="N32" s="179">
        <v>3500000</v>
      </c>
      <c r="O32" s="179">
        <v>3000000</v>
      </c>
      <c r="P32" s="179">
        <v>3000000</v>
      </c>
      <c r="Q32" s="180">
        <v>5000000</v>
      </c>
      <c r="R32" s="180">
        <v>4500000</v>
      </c>
      <c r="S32" s="179">
        <v>3200000</v>
      </c>
      <c r="T32" s="179">
        <v>2100000</v>
      </c>
      <c r="U32" s="179">
        <v>2000000</v>
      </c>
      <c r="V32" s="179">
        <v>3000000</v>
      </c>
      <c r="W32" s="179">
        <v>2200000</v>
      </c>
      <c r="X32" s="179">
        <f>2089100-150000</f>
        <v>1939100</v>
      </c>
    </row>
    <row r="33" spans="2:24" s="109" customFormat="1" ht="30" customHeight="1">
      <c r="B33" s="266" t="s">
        <v>249</v>
      </c>
      <c r="C33" s="253" t="s">
        <v>219</v>
      </c>
      <c r="D33" s="254" t="s">
        <v>227</v>
      </c>
      <c r="E33" s="254" t="s">
        <v>229</v>
      </c>
      <c r="F33" s="254" t="s">
        <v>329</v>
      </c>
      <c r="G33" s="253">
        <v>111</v>
      </c>
      <c r="H33" s="253">
        <v>266</v>
      </c>
      <c r="I33" s="254" t="s">
        <v>131</v>
      </c>
      <c r="J33" s="254" t="s">
        <v>132</v>
      </c>
      <c r="K33" s="254" t="s">
        <v>140</v>
      </c>
      <c r="L33" s="179">
        <f>SUM(M33:X33)</f>
        <v>150000</v>
      </c>
      <c r="M33" s="179">
        <v>150000</v>
      </c>
      <c r="N33" s="179"/>
      <c r="O33" s="179"/>
      <c r="P33" s="179"/>
      <c r="Q33" s="180"/>
      <c r="R33" s="180"/>
      <c r="S33" s="179"/>
      <c r="T33" s="179"/>
      <c r="U33" s="179"/>
      <c r="V33" s="179"/>
      <c r="W33" s="179"/>
      <c r="X33" s="179"/>
    </row>
    <row r="34" spans="2:24" s="109" customFormat="1" ht="15.75">
      <c r="B34" s="266" t="s">
        <v>121</v>
      </c>
      <c r="C34" s="254" t="s">
        <v>223</v>
      </c>
      <c r="D34" s="254" t="s">
        <v>227</v>
      </c>
      <c r="E34" s="254" t="s">
        <v>229</v>
      </c>
      <c r="F34" s="254" t="s">
        <v>329</v>
      </c>
      <c r="G34" s="253">
        <v>111</v>
      </c>
      <c r="H34" s="253">
        <v>211</v>
      </c>
      <c r="I34" s="254" t="s">
        <v>142</v>
      </c>
      <c r="J34" s="254" t="s">
        <v>132</v>
      </c>
      <c r="K34" s="254"/>
      <c r="L34" s="179">
        <f>SUM(M34:X34)</f>
        <v>750000</v>
      </c>
      <c r="M34" s="179">
        <v>750000</v>
      </c>
      <c r="N34" s="179"/>
      <c r="O34" s="179"/>
      <c r="P34" s="179"/>
      <c r="Q34" s="179"/>
      <c r="R34" s="179"/>
      <c r="S34" s="179"/>
      <c r="T34" s="179"/>
      <c r="U34" s="179"/>
      <c r="V34" s="179"/>
      <c r="W34" s="179"/>
      <c r="X34" s="179"/>
    </row>
    <row r="35" spans="2:24" s="109" customFormat="1" ht="31.5">
      <c r="B35" s="267" t="s">
        <v>250</v>
      </c>
      <c r="C35" s="178" t="s">
        <v>219</v>
      </c>
      <c r="D35" s="178" t="s">
        <v>227</v>
      </c>
      <c r="E35" s="178" t="s">
        <v>229</v>
      </c>
      <c r="F35" s="178" t="s">
        <v>329</v>
      </c>
      <c r="G35" s="182">
        <v>112</v>
      </c>
      <c r="H35" s="182" t="s">
        <v>258</v>
      </c>
      <c r="I35" s="183" t="s">
        <v>131</v>
      </c>
      <c r="J35" s="182" t="s">
        <v>132</v>
      </c>
      <c r="K35" s="182" t="s">
        <v>140</v>
      </c>
      <c r="L35" s="179">
        <v>30900</v>
      </c>
      <c r="M35" s="179">
        <v>30900</v>
      </c>
      <c r="N35" s="179"/>
      <c r="O35" s="179"/>
      <c r="P35" s="179"/>
      <c r="Q35" s="179"/>
      <c r="R35" s="179"/>
      <c r="S35" s="179"/>
      <c r="T35" s="179"/>
      <c r="U35" s="179"/>
      <c r="V35" s="179"/>
      <c r="W35" s="179"/>
      <c r="X35" s="179"/>
    </row>
    <row r="36" spans="2:24" s="109" customFormat="1" ht="31.5">
      <c r="B36" s="267" t="s">
        <v>251</v>
      </c>
      <c r="C36" s="178" t="s">
        <v>219</v>
      </c>
      <c r="D36" s="178" t="s">
        <v>227</v>
      </c>
      <c r="E36" s="178" t="s">
        <v>229</v>
      </c>
      <c r="F36" s="182" t="s">
        <v>329</v>
      </c>
      <c r="G36" s="182" t="s">
        <v>330</v>
      </c>
      <c r="H36" s="182" t="s">
        <v>258</v>
      </c>
      <c r="I36" s="182" t="s">
        <v>131</v>
      </c>
      <c r="J36" s="182" t="s">
        <v>233</v>
      </c>
      <c r="K36" s="182" t="s">
        <v>140</v>
      </c>
      <c r="L36" s="179">
        <v>1044600</v>
      </c>
      <c r="M36" s="179">
        <v>1044600</v>
      </c>
      <c r="N36" s="179"/>
      <c r="O36" s="179"/>
      <c r="P36" s="179"/>
      <c r="Q36" s="179"/>
      <c r="R36" s="179"/>
      <c r="S36" s="179"/>
      <c r="T36" s="179"/>
      <c r="U36" s="179"/>
      <c r="V36" s="179"/>
      <c r="W36" s="179"/>
      <c r="X36" s="179"/>
    </row>
    <row r="37" spans="2:24" s="109" customFormat="1" ht="31.5">
      <c r="B37" s="267" t="s">
        <v>251</v>
      </c>
      <c r="C37" s="178" t="s">
        <v>219</v>
      </c>
      <c r="D37" s="178" t="s">
        <v>227</v>
      </c>
      <c r="E37" s="178" t="s">
        <v>229</v>
      </c>
      <c r="F37" s="182" t="s">
        <v>331</v>
      </c>
      <c r="G37" s="182" t="s">
        <v>330</v>
      </c>
      <c r="H37" s="182" t="s">
        <v>332</v>
      </c>
      <c r="I37" s="182" t="s">
        <v>131</v>
      </c>
      <c r="J37" s="182" t="s">
        <v>132</v>
      </c>
      <c r="K37" s="182" t="s">
        <v>140</v>
      </c>
      <c r="L37" s="179">
        <v>50000</v>
      </c>
      <c r="M37" s="179">
        <v>50000</v>
      </c>
      <c r="N37" s="179"/>
      <c r="O37" s="179"/>
      <c r="P37" s="179"/>
      <c r="Q37" s="179"/>
      <c r="R37" s="179"/>
      <c r="S37" s="179"/>
      <c r="T37" s="179"/>
      <c r="U37" s="179"/>
      <c r="V37" s="179"/>
      <c r="W37" s="179"/>
      <c r="X37" s="179"/>
    </row>
    <row r="38" spans="2:24" s="109" customFormat="1" ht="31.5">
      <c r="B38" s="267" t="s">
        <v>251</v>
      </c>
      <c r="C38" s="178" t="s">
        <v>219</v>
      </c>
      <c r="D38" s="178" t="s">
        <v>227</v>
      </c>
      <c r="E38" s="178" t="s">
        <v>229</v>
      </c>
      <c r="F38" s="178" t="s">
        <v>329</v>
      </c>
      <c r="G38" s="177">
        <v>112</v>
      </c>
      <c r="H38" s="177">
        <v>212</v>
      </c>
      <c r="I38" s="183" t="s">
        <v>131</v>
      </c>
      <c r="J38" s="182" t="s">
        <v>132</v>
      </c>
      <c r="K38" s="182" t="s">
        <v>140</v>
      </c>
      <c r="L38" s="179">
        <v>3700</v>
      </c>
      <c r="M38" s="179">
        <v>3700</v>
      </c>
      <c r="N38" s="179"/>
      <c r="O38" s="179"/>
      <c r="P38" s="179"/>
      <c r="Q38" s="179"/>
      <c r="R38" s="179"/>
      <c r="S38" s="179"/>
      <c r="T38" s="179"/>
      <c r="U38" s="179"/>
      <c r="V38" s="179"/>
      <c r="W38" s="179"/>
      <c r="X38" s="179"/>
    </row>
    <row r="39" spans="2:27" s="109" customFormat="1" ht="15.75">
      <c r="B39" s="266" t="s">
        <v>50</v>
      </c>
      <c r="C39" s="177" t="s">
        <v>219</v>
      </c>
      <c r="D39" s="178" t="s">
        <v>227</v>
      </c>
      <c r="E39" s="178" t="s">
        <v>229</v>
      </c>
      <c r="F39" s="178" t="s">
        <v>331</v>
      </c>
      <c r="G39" s="177">
        <v>112</v>
      </c>
      <c r="H39" s="177" t="s">
        <v>259</v>
      </c>
      <c r="I39" s="178" t="s">
        <v>131</v>
      </c>
      <c r="J39" s="178" t="s">
        <v>132</v>
      </c>
      <c r="K39" s="178" t="s">
        <v>140</v>
      </c>
      <c r="L39" s="179">
        <v>537500</v>
      </c>
      <c r="M39" s="179">
        <v>537500</v>
      </c>
      <c r="N39" s="179"/>
      <c r="O39" s="179"/>
      <c r="P39" s="179"/>
      <c r="Q39" s="179"/>
      <c r="R39" s="179"/>
      <c r="S39" s="179"/>
      <c r="T39" s="179"/>
      <c r="U39" s="179"/>
      <c r="V39" s="179"/>
      <c r="W39" s="179"/>
      <c r="X39" s="262"/>
      <c r="Y39" s="263"/>
      <c r="Z39" s="263"/>
      <c r="AA39" s="263"/>
    </row>
    <row r="40" spans="2:27" s="109" customFormat="1" ht="15.75">
      <c r="B40" s="267" t="s">
        <v>50</v>
      </c>
      <c r="C40" s="253" t="s">
        <v>219</v>
      </c>
      <c r="D40" s="253" t="s">
        <v>227</v>
      </c>
      <c r="E40" s="254" t="s">
        <v>229</v>
      </c>
      <c r="F40" s="254" t="s">
        <v>329</v>
      </c>
      <c r="G40" s="253">
        <v>112</v>
      </c>
      <c r="H40" s="253" t="s">
        <v>259</v>
      </c>
      <c r="I40" s="254" t="s">
        <v>131</v>
      </c>
      <c r="J40" s="254" t="s">
        <v>132</v>
      </c>
      <c r="K40" s="254" t="s">
        <v>140</v>
      </c>
      <c r="L40" s="179">
        <v>22800</v>
      </c>
      <c r="M40" s="179">
        <v>22800</v>
      </c>
      <c r="N40" s="179"/>
      <c r="O40" s="179"/>
      <c r="P40" s="179"/>
      <c r="Q40" s="179"/>
      <c r="R40" s="179"/>
      <c r="S40" s="179"/>
      <c r="T40" s="179"/>
      <c r="U40" s="179"/>
      <c r="V40" s="179"/>
      <c r="W40" s="179"/>
      <c r="X40" s="262"/>
      <c r="Y40" s="263"/>
      <c r="Z40" s="263"/>
      <c r="AA40" s="263"/>
    </row>
    <row r="41" spans="2:27" s="109" customFormat="1" ht="15.75">
      <c r="B41" s="267" t="s">
        <v>50</v>
      </c>
      <c r="C41" s="253" t="s">
        <v>219</v>
      </c>
      <c r="D41" s="253">
        <v>11</v>
      </c>
      <c r="E41" s="254" t="s">
        <v>229</v>
      </c>
      <c r="F41" s="254" t="s">
        <v>331</v>
      </c>
      <c r="G41" s="253">
        <v>113</v>
      </c>
      <c r="H41" s="253">
        <v>226</v>
      </c>
      <c r="I41" s="254" t="s">
        <v>131</v>
      </c>
      <c r="J41" s="254" t="s">
        <v>132</v>
      </c>
      <c r="K41" s="254" t="s">
        <v>140</v>
      </c>
      <c r="L41" s="179">
        <f>M41</f>
        <v>1200000</v>
      </c>
      <c r="M41" s="179">
        <v>1200000</v>
      </c>
      <c r="N41" s="179"/>
      <c r="O41" s="179"/>
      <c r="P41" s="179"/>
      <c r="Q41" s="179"/>
      <c r="R41" s="179"/>
      <c r="S41" s="179"/>
      <c r="T41" s="179"/>
      <c r="U41" s="179"/>
      <c r="V41" s="179"/>
      <c r="W41" s="179"/>
      <c r="X41" s="262"/>
      <c r="Y41" s="264"/>
      <c r="Z41" s="264"/>
      <c r="AA41" s="263"/>
    </row>
    <row r="42" spans="2:27" s="109" customFormat="1" ht="31.5">
      <c r="B42" s="266" t="s">
        <v>122</v>
      </c>
      <c r="C42" s="253" t="s">
        <v>219</v>
      </c>
      <c r="D42" s="254" t="s">
        <v>227</v>
      </c>
      <c r="E42" s="254" t="s">
        <v>229</v>
      </c>
      <c r="F42" s="254" t="s">
        <v>329</v>
      </c>
      <c r="G42" s="253">
        <v>119</v>
      </c>
      <c r="H42" s="253">
        <v>213</v>
      </c>
      <c r="I42" s="254" t="s">
        <v>131</v>
      </c>
      <c r="J42" s="254" t="s">
        <v>132</v>
      </c>
      <c r="K42" s="254" t="s">
        <v>140</v>
      </c>
      <c r="L42" s="179">
        <f>SUM(M42:X42)</f>
        <v>11352000</v>
      </c>
      <c r="M42" s="179">
        <v>2000000</v>
      </c>
      <c r="N42" s="179">
        <v>1100000</v>
      </c>
      <c r="O42" s="179">
        <v>800000</v>
      </c>
      <c r="P42" s="179">
        <v>800000</v>
      </c>
      <c r="Q42" s="179">
        <v>1050000</v>
      </c>
      <c r="R42" s="179">
        <v>1300000</v>
      </c>
      <c r="S42" s="179">
        <v>910000</v>
      </c>
      <c r="T42" s="179">
        <v>600000</v>
      </c>
      <c r="U42" s="179">
        <v>600000</v>
      </c>
      <c r="V42" s="179">
        <v>1000000</v>
      </c>
      <c r="W42" s="179">
        <v>800000</v>
      </c>
      <c r="X42" s="179">
        <v>392000</v>
      </c>
      <c r="Y42" s="263"/>
      <c r="Z42" s="263"/>
      <c r="AA42" s="263"/>
    </row>
    <row r="43" spans="2:24" ht="31.5">
      <c r="B43" s="267" t="str">
        <f>B42</f>
        <v>начисления на выплаты по оплате труда</v>
      </c>
      <c r="C43" s="254" t="s">
        <v>223</v>
      </c>
      <c r="D43" s="254" t="s">
        <v>227</v>
      </c>
      <c r="E43" s="254" t="s">
        <v>229</v>
      </c>
      <c r="F43" s="254" t="s">
        <v>329</v>
      </c>
      <c r="G43" s="253">
        <v>119</v>
      </c>
      <c r="H43" s="253">
        <v>213</v>
      </c>
      <c r="I43" s="254" t="s">
        <v>142</v>
      </c>
      <c r="J43" s="254" t="s">
        <v>132</v>
      </c>
      <c r="K43" s="254"/>
      <c r="L43" s="179">
        <f>SUM(M43:X43)</f>
        <v>225000</v>
      </c>
      <c r="M43" s="179">
        <v>225000</v>
      </c>
      <c r="N43" s="179"/>
      <c r="O43" s="179"/>
      <c r="P43" s="179"/>
      <c r="Q43" s="179"/>
      <c r="R43" s="179"/>
      <c r="S43" s="179"/>
      <c r="T43" s="179"/>
      <c r="U43" s="179"/>
      <c r="V43" s="179"/>
      <c r="W43" s="179"/>
      <c r="X43" s="179"/>
    </row>
    <row r="44" spans="2:24" ht="47.25">
      <c r="B44" s="266" t="s">
        <v>260</v>
      </c>
      <c r="C44" s="253" t="s">
        <v>219</v>
      </c>
      <c r="D44" s="254" t="s">
        <v>227</v>
      </c>
      <c r="E44" s="254" t="s">
        <v>229</v>
      </c>
      <c r="F44" s="254" t="s">
        <v>329</v>
      </c>
      <c r="G44" s="253">
        <v>321</v>
      </c>
      <c r="H44" s="253">
        <v>264</v>
      </c>
      <c r="I44" s="254" t="s">
        <v>131</v>
      </c>
      <c r="J44" s="254" t="s">
        <v>132</v>
      </c>
      <c r="K44" s="254" t="s">
        <v>140</v>
      </c>
      <c r="L44" s="179">
        <f>SUM(M44:X44)</f>
        <v>6100</v>
      </c>
      <c r="M44" s="179">
        <v>6100</v>
      </c>
      <c r="N44" s="179"/>
      <c r="O44" s="179"/>
      <c r="P44" s="179"/>
      <c r="Q44" s="179"/>
      <c r="R44" s="179"/>
      <c r="S44" s="179"/>
      <c r="T44" s="179"/>
      <c r="U44" s="179"/>
      <c r="V44" s="179"/>
      <c r="W44" s="179"/>
      <c r="X44" s="179"/>
    </row>
    <row r="45" spans="2:24" ht="15.75">
      <c r="B45" s="267" t="s">
        <v>252</v>
      </c>
      <c r="C45" s="253" t="s">
        <v>219</v>
      </c>
      <c r="D45" s="254" t="s">
        <v>227</v>
      </c>
      <c r="E45" s="254" t="s">
        <v>229</v>
      </c>
      <c r="F45" s="254" t="s">
        <v>329</v>
      </c>
      <c r="G45" s="255">
        <v>851</v>
      </c>
      <c r="H45" s="255">
        <v>291</v>
      </c>
      <c r="I45" s="256" t="s">
        <v>131</v>
      </c>
      <c r="J45" s="255" t="s">
        <v>234</v>
      </c>
      <c r="K45" s="256" t="s">
        <v>140</v>
      </c>
      <c r="L45" s="179">
        <f>SUM(M45:X45)</f>
        <v>2573000</v>
      </c>
      <c r="M45" s="179">
        <v>2573000</v>
      </c>
      <c r="N45" s="260"/>
      <c r="O45" s="260"/>
      <c r="P45" s="260"/>
      <c r="Q45" s="260"/>
      <c r="R45" s="260"/>
      <c r="S45" s="260"/>
      <c r="T45" s="260"/>
      <c r="U45" s="260"/>
      <c r="V45" s="260"/>
      <c r="W45" s="260"/>
      <c r="X45" s="179"/>
    </row>
    <row r="46" spans="2:24" ht="15.75">
      <c r="B46" s="268" t="s">
        <v>252</v>
      </c>
      <c r="C46" s="257" t="s">
        <v>219</v>
      </c>
      <c r="D46" s="258" t="s">
        <v>227</v>
      </c>
      <c r="E46" s="258" t="s">
        <v>229</v>
      </c>
      <c r="F46" s="254" t="s">
        <v>329</v>
      </c>
      <c r="G46" s="259">
        <v>852</v>
      </c>
      <c r="H46" s="259" t="s">
        <v>261</v>
      </c>
      <c r="I46" s="258" t="s">
        <v>131</v>
      </c>
      <c r="J46" s="258" t="s">
        <v>132</v>
      </c>
      <c r="K46" s="258" t="s">
        <v>140</v>
      </c>
      <c r="L46" s="179">
        <f>SUM(M46:X46)</f>
        <v>10300</v>
      </c>
      <c r="M46" s="179">
        <v>10300</v>
      </c>
      <c r="N46" s="179"/>
      <c r="O46" s="179"/>
      <c r="P46" s="179"/>
      <c r="Q46" s="179"/>
      <c r="R46" s="179"/>
      <c r="S46" s="179"/>
      <c r="T46" s="179"/>
      <c r="U46" s="179"/>
      <c r="V46" s="179"/>
      <c r="W46" s="179"/>
      <c r="X46" s="179"/>
    </row>
    <row r="47" spans="2:24" ht="15.75">
      <c r="B47" s="269" t="s">
        <v>50</v>
      </c>
      <c r="C47" s="253" t="s">
        <v>219</v>
      </c>
      <c r="D47" s="254" t="s">
        <v>227</v>
      </c>
      <c r="E47" s="254" t="s">
        <v>229</v>
      </c>
      <c r="F47" s="254" t="s">
        <v>331</v>
      </c>
      <c r="G47" s="253">
        <v>244</v>
      </c>
      <c r="H47" s="253">
        <v>226</v>
      </c>
      <c r="I47" s="258" t="s">
        <v>131</v>
      </c>
      <c r="J47" s="253" t="s">
        <v>132</v>
      </c>
      <c r="K47" s="254" t="s">
        <v>140</v>
      </c>
      <c r="L47" s="179">
        <f aca="true" t="shared" si="5" ref="L47:L63">SUM(M47:X47)</f>
        <v>150000</v>
      </c>
      <c r="M47" s="179">
        <v>150000</v>
      </c>
      <c r="N47" s="179"/>
      <c r="O47" s="179"/>
      <c r="P47" s="179"/>
      <c r="Q47" s="179"/>
      <c r="R47" s="179"/>
      <c r="S47" s="179"/>
      <c r="T47" s="179"/>
      <c r="U47" s="179"/>
      <c r="V47" s="179"/>
      <c r="W47" s="179"/>
      <c r="X47" s="179"/>
    </row>
    <row r="48" spans="2:24" s="109" customFormat="1" ht="15.75">
      <c r="B48" s="270" t="s">
        <v>45</v>
      </c>
      <c r="C48" s="257" t="s">
        <v>219</v>
      </c>
      <c r="D48" s="258" t="s">
        <v>227</v>
      </c>
      <c r="E48" s="258" t="s">
        <v>229</v>
      </c>
      <c r="F48" s="254" t="s">
        <v>329</v>
      </c>
      <c r="G48" s="261">
        <v>244</v>
      </c>
      <c r="H48" s="261">
        <v>221</v>
      </c>
      <c r="I48" s="258" t="s">
        <v>131</v>
      </c>
      <c r="J48" s="258" t="s">
        <v>132</v>
      </c>
      <c r="K48" s="258" t="s">
        <v>140</v>
      </c>
      <c r="L48" s="179">
        <f t="shared" si="5"/>
        <v>107000</v>
      </c>
      <c r="M48" s="179">
        <v>107000</v>
      </c>
      <c r="N48" s="179"/>
      <c r="O48" s="179"/>
      <c r="P48" s="179"/>
      <c r="Q48" s="179"/>
      <c r="R48" s="179"/>
      <c r="S48" s="179"/>
      <c r="T48" s="179"/>
      <c r="U48" s="179"/>
      <c r="V48" s="179"/>
      <c r="W48" s="179"/>
      <c r="X48" s="179"/>
    </row>
    <row r="49" spans="2:24" s="109" customFormat="1" ht="15.75">
      <c r="B49" s="270" t="s">
        <v>47</v>
      </c>
      <c r="C49" s="257" t="s">
        <v>219</v>
      </c>
      <c r="D49" s="258" t="s">
        <v>227</v>
      </c>
      <c r="E49" s="258" t="s">
        <v>229</v>
      </c>
      <c r="F49" s="254" t="s">
        <v>329</v>
      </c>
      <c r="G49" s="261">
        <v>244</v>
      </c>
      <c r="H49" s="261">
        <v>223</v>
      </c>
      <c r="I49" s="258" t="s">
        <v>131</v>
      </c>
      <c r="J49" s="258" t="s">
        <v>132</v>
      </c>
      <c r="K49" s="258" t="s">
        <v>140</v>
      </c>
      <c r="L49" s="179">
        <f t="shared" si="5"/>
        <v>390800</v>
      </c>
      <c r="M49" s="179">
        <v>390800</v>
      </c>
      <c r="N49" s="179"/>
      <c r="O49" s="179"/>
      <c r="P49" s="179"/>
      <c r="Q49" s="179"/>
      <c r="R49" s="179"/>
      <c r="S49" s="179"/>
      <c r="T49" s="179"/>
      <c r="U49" s="179"/>
      <c r="V49" s="179"/>
      <c r="W49" s="179"/>
      <c r="X49" s="179"/>
    </row>
    <row r="50" spans="2:24" ht="31.5">
      <c r="B50" s="271" t="s">
        <v>49</v>
      </c>
      <c r="C50" s="257" t="s">
        <v>219</v>
      </c>
      <c r="D50" s="258" t="s">
        <v>227</v>
      </c>
      <c r="E50" s="258" t="s">
        <v>229</v>
      </c>
      <c r="F50" s="254" t="s">
        <v>329</v>
      </c>
      <c r="G50" s="257">
        <v>244</v>
      </c>
      <c r="H50" s="257">
        <v>225</v>
      </c>
      <c r="I50" s="258" t="s">
        <v>131</v>
      </c>
      <c r="J50" s="258" t="s">
        <v>132</v>
      </c>
      <c r="K50" s="258" t="s">
        <v>140</v>
      </c>
      <c r="L50" s="179">
        <f t="shared" si="5"/>
        <v>1939300</v>
      </c>
      <c r="M50" s="179">
        <v>1939300</v>
      </c>
      <c r="N50" s="179"/>
      <c r="O50" s="179"/>
      <c r="P50" s="179"/>
      <c r="Q50" s="179"/>
      <c r="R50" s="179"/>
      <c r="S50" s="179"/>
      <c r="T50" s="179"/>
      <c r="U50" s="179"/>
      <c r="V50" s="179"/>
      <c r="W50" s="179"/>
      <c r="X50" s="179"/>
    </row>
    <row r="51" spans="2:24" ht="15.75">
      <c r="B51" s="271" t="s">
        <v>50</v>
      </c>
      <c r="C51" s="257" t="s">
        <v>219</v>
      </c>
      <c r="D51" s="258" t="s">
        <v>227</v>
      </c>
      <c r="E51" s="258" t="s">
        <v>229</v>
      </c>
      <c r="F51" s="254" t="s">
        <v>329</v>
      </c>
      <c r="G51" s="257">
        <v>244</v>
      </c>
      <c r="H51" s="257">
        <v>226</v>
      </c>
      <c r="I51" s="258" t="s">
        <v>131</v>
      </c>
      <c r="J51" s="258" t="s">
        <v>132</v>
      </c>
      <c r="K51" s="258" t="s">
        <v>140</v>
      </c>
      <c r="L51" s="179">
        <f t="shared" si="5"/>
        <v>612100</v>
      </c>
      <c r="M51" s="179">
        <v>612100</v>
      </c>
      <c r="N51" s="179"/>
      <c r="O51" s="179"/>
      <c r="P51" s="179"/>
      <c r="Q51" s="179"/>
      <c r="R51" s="179"/>
      <c r="S51" s="179"/>
      <c r="T51" s="179"/>
      <c r="U51" s="179"/>
      <c r="V51" s="179"/>
      <c r="W51" s="179"/>
      <c r="X51" s="179"/>
    </row>
    <row r="52" spans="2:24" ht="15.75">
      <c r="B52" s="272" t="s">
        <v>262</v>
      </c>
      <c r="C52" s="257" t="s">
        <v>219</v>
      </c>
      <c r="D52" s="258" t="s">
        <v>227</v>
      </c>
      <c r="E52" s="258" t="s">
        <v>229</v>
      </c>
      <c r="F52" s="254" t="s">
        <v>329</v>
      </c>
      <c r="G52" s="257">
        <v>244</v>
      </c>
      <c r="H52" s="257">
        <v>342</v>
      </c>
      <c r="I52" s="258" t="s">
        <v>131</v>
      </c>
      <c r="J52" s="258" t="s">
        <v>132</v>
      </c>
      <c r="K52" s="258" t="s">
        <v>140</v>
      </c>
      <c r="L52" s="179">
        <f t="shared" si="5"/>
        <v>76600</v>
      </c>
      <c r="M52" s="179">
        <v>76600</v>
      </c>
      <c r="N52" s="179"/>
      <c r="O52" s="179"/>
      <c r="P52" s="179"/>
      <c r="Q52" s="179"/>
      <c r="R52" s="179"/>
      <c r="S52" s="179"/>
      <c r="T52" s="179"/>
      <c r="U52" s="179"/>
      <c r="V52" s="179"/>
      <c r="W52" s="179"/>
      <c r="X52" s="179"/>
    </row>
    <row r="53" spans="2:24" ht="15.75">
      <c r="B53" s="272" t="s">
        <v>253</v>
      </c>
      <c r="C53" s="257" t="s">
        <v>219</v>
      </c>
      <c r="D53" s="258" t="s">
        <v>227</v>
      </c>
      <c r="E53" s="258" t="s">
        <v>229</v>
      </c>
      <c r="F53" s="254" t="s">
        <v>329</v>
      </c>
      <c r="G53" s="257">
        <v>244</v>
      </c>
      <c r="H53" s="257">
        <v>343</v>
      </c>
      <c r="I53" s="258" t="s">
        <v>131</v>
      </c>
      <c r="J53" s="258" t="s">
        <v>132</v>
      </c>
      <c r="K53" s="258" t="s">
        <v>140</v>
      </c>
      <c r="L53" s="179">
        <f t="shared" si="5"/>
        <v>24400</v>
      </c>
      <c r="M53" s="179">
        <v>24400</v>
      </c>
      <c r="N53" s="179"/>
      <c r="O53" s="179"/>
      <c r="P53" s="179"/>
      <c r="Q53" s="179"/>
      <c r="R53" s="179"/>
      <c r="S53" s="179"/>
      <c r="T53" s="179"/>
      <c r="U53" s="179"/>
      <c r="V53" s="179"/>
      <c r="W53" s="179"/>
      <c r="X53" s="179"/>
    </row>
    <row r="54" spans="2:24" ht="31.5">
      <c r="B54" s="273" t="s">
        <v>254</v>
      </c>
      <c r="C54" s="257" t="s">
        <v>219</v>
      </c>
      <c r="D54" s="258" t="s">
        <v>227</v>
      </c>
      <c r="E54" s="258" t="s">
        <v>229</v>
      </c>
      <c r="F54" s="254" t="s">
        <v>333</v>
      </c>
      <c r="G54" s="257">
        <v>244</v>
      </c>
      <c r="H54" s="257">
        <v>346</v>
      </c>
      <c r="I54" s="258" t="s">
        <v>131</v>
      </c>
      <c r="J54" s="258" t="s">
        <v>132</v>
      </c>
      <c r="K54" s="258" t="s">
        <v>140</v>
      </c>
      <c r="L54" s="179">
        <f t="shared" si="5"/>
        <v>30300</v>
      </c>
      <c r="M54" s="179">
        <v>30300</v>
      </c>
      <c r="N54" s="179"/>
      <c r="O54" s="179"/>
      <c r="P54" s="179"/>
      <c r="Q54" s="179"/>
      <c r="R54" s="179"/>
      <c r="S54" s="179"/>
      <c r="T54" s="179"/>
      <c r="U54" s="179"/>
      <c r="V54" s="179"/>
      <c r="W54" s="179"/>
      <c r="X54" s="179"/>
    </row>
    <row r="55" spans="2:24" ht="31.5">
      <c r="B55" s="273" t="s">
        <v>53</v>
      </c>
      <c r="C55" s="184" t="s">
        <v>219</v>
      </c>
      <c r="D55" s="181" t="s">
        <v>227</v>
      </c>
      <c r="E55" s="181" t="s">
        <v>229</v>
      </c>
      <c r="F55" s="181" t="s">
        <v>334</v>
      </c>
      <c r="G55" s="184">
        <v>244</v>
      </c>
      <c r="H55" s="184">
        <v>310</v>
      </c>
      <c r="I55" s="181" t="s">
        <v>133</v>
      </c>
      <c r="J55" s="181" t="s">
        <v>132</v>
      </c>
      <c r="K55" s="181" t="s">
        <v>140</v>
      </c>
      <c r="L55" s="179">
        <f t="shared" si="5"/>
        <v>2500000</v>
      </c>
      <c r="M55" s="179">
        <v>2500000</v>
      </c>
      <c r="N55" s="179"/>
      <c r="O55" s="179"/>
      <c r="P55" s="179"/>
      <c r="Q55" s="179"/>
      <c r="R55" s="179"/>
      <c r="S55" s="179"/>
      <c r="T55" s="179"/>
      <c r="U55" s="179"/>
      <c r="V55" s="179"/>
      <c r="W55" s="179"/>
      <c r="X55" s="179"/>
    </row>
    <row r="56" spans="2:24" ht="31.5">
      <c r="B56" s="273" t="s">
        <v>254</v>
      </c>
      <c r="C56" s="257" t="s">
        <v>219</v>
      </c>
      <c r="D56" s="258" t="s">
        <v>227</v>
      </c>
      <c r="E56" s="258" t="s">
        <v>229</v>
      </c>
      <c r="F56" s="258" t="s">
        <v>334</v>
      </c>
      <c r="G56" s="257">
        <v>244</v>
      </c>
      <c r="H56" s="257">
        <v>346</v>
      </c>
      <c r="I56" s="258" t="s">
        <v>133</v>
      </c>
      <c r="J56" s="258" t="s">
        <v>132</v>
      </c>
      <c r="K56" s="258" t="s">
        <v>140</v>
      </c>
      <c r="L56" s="179">
        <f t="shared" si="5"/>
        <v>582500</v>
      </c>
      <c r="M56" s="179">
        <v>582500</v>
      </c>
      <c r="N56" s="179"/>
      <c r="O56" s="179"/>
      <c r="P56" s="179"/>
      <c r="Q56" s="179"/>
      <c r="R56" s="179"/>
      <c r="S56" s="179"/>
      <c r="T56" s="179"/>
      <c r="U56" s="179"/>
      <c r="V56" s="179"/>
      <c r="W56" s="179"/>
      <c r="X56" s="179"/>
    </row>
    <row r="57" spans="2:24" ht="31.5">
      <c r="B57" s="273" t="s">
        <v>53</v>
      </c>
      <c r="C57" s="257" t="s">
        <v>219</v>
      </c>
      <c r="D57" s="258" t="s">
        <v>227</v>
      </c>
      <c r="E57" s="258" t="s">
        <v>229</v>
      </c>
      <c r="F57" s="258" t="s">
        <v>333</v>
      </c>
      <c r="G57" s="253">
        <v>244</v>
      </c>
      <c r="H57" s="257">
        <v>310</v>
      </c>
      <c r="I57" s="258" t="s">
        <v>131</v>
      </c>
      <c r="J57" s="258" t="s">
        <v>132</v>
      </c>
      <c r="K57" s="258" t="s">
        <v>140</v>
      </c>
      <c r="L57" s="179">
        <f t="shared" si="5"/>
        <v>132000</v>
      </c>
      <c r="M57" s="179">
        <v>132000</v>
      </c>
      <c r="N57" s="179"/>
      <c r="O57" s="179"/>
      <c r="P57" s="179"/>
      <c r="Q57" s="179"/>
      <c r="R57" s="179"/>
      <c r="S57" s="179"/>
      <c r="T57" s="179"/>
      <c r="U57" s="179"/>
      <c r="V57" s="179"/>
      <c r="W57" s="179"/>
      <c r="X57" s="179"/>
    </row>
    <row r="58" spans="2:24" ht="15.75">
      <c r="B58" s="271" t="s">
        <v>50</v>
      </c>
      <c r="C58" s="253" t="s">
        <v>220</v>
      </c>
      <c r="D58" s="181" t="s">
        <v>228</v>
      </c>
      <c r="E58" s="181" t="s">
        <v>229</v>
      </c>
      <c r="F58" s="181" t="s">
        <v>335</v>
      </c>
      <c r="G58" s="177">
        <v>244</v>
      </c>
      <c r="H58" s="184">
        <v>226</v>
      </c>
      <c r="I58" s="181" t="s">
        <v>230</v>
      </c>
      <c r="J58" s="181" t="s">
        <v>132</v>
      </c>
      <c r="K58" s="254" t="s">
        <v>336</v>
      </c>
      <c r="L58" s="179">
        <f t="shared" si="5"/>
        <v>11000</v>
      </c>
      <c r="M58" s="179">
        <v>11000</v>
      </c>
      <c r="N58" s="179"/>
      <c r="O58" s="179"/>
      <c r="P58" s="179"/>
      <c r="Q58" s="179"/>
      <c r="R58" s="179"/>
      <c r="S58" s="179"/>
      <c r="T58" s="179"/>
      <c r="U58" s="179"/>
      <c r="V58" s="179"/>
      <c r="W58" s="179"/>
      <c r="X58" s="179"/>
    </row>
    <row r="59" spans="2:24" ht="31.5">
      <c r="B59" s="271" t="s">
        <v>49</v>
      </c>
      <c r="C59" s="184" t="s">
        <v>220</v>
      </c>
      <c r="D59" s="181" t="s">
        <v>227</v>
      </c>
      <c r="E59" s="181" t="s">
        <v>229</v>
      </c>
      <c r="F59" s="181" t="s">
        <v>337</v>
      </c>
      <c r="G59" s="253">
        <v>244</v>
      </c>
      <c r="H59" s="257">
        <v>225</v>
      </c>
      <c r="I59" s="181" t="s">
        <v>230</v>
      </c>
      <c r="J59" s="181" t="s">
        <v>235</v>
      </c>
      <c r="K59" s="181" t="s">
        <v>236</v>
      </c>
      <c r="L59" s="179">
        <f t="shared" si="5"/>
        <v>393600</v>
      </c>
      <c r="M59" s="179">
        <v>393600</v>
      </c>
      <c r="N59" s="179"/>
      <c r="O59" s="179"/>
      <c r="P59" s="179"/>
      <c r="Q59" s="179"/>
      <c r="R59" s="179"/>
      <c r="S59" s="179"/>
      <c r="T59" s="179"/>
      <c r="U59" s="179"/>
      <c r="V59" s="179"/>
      <c r="W59" s="179"/>
      <c r="X59" s="179"/>
    </row>
    <row r="60" spans="2:24" ht="15.75">
      <c r="B60" s="271" t="s">
        <v>50</v>
      </c>
      <c r="C60" s="184" t="s">
        <v>220</v>
      </c>
      <c r="D60" s="181" t="s">
        <v>227</v>
      </c>
      <c r="E60" s="181" t="s">
        <v>229</v>
      </c>
      <c r="F60" s="181" t="s">
        <v>337</v>
      </c>
      <c r="G60" s="184">
        <v>244</v>
      </c>
      <c r="H60" s="184">
        <v>226</v>
      </c>
      <c r="I60" s="181" t="s">
        <v>230</v>
      </c>
      <c r="J60" s="181" t="s">
        <v>235</v>
      </c>
      <c r="K60" s="181" t="s">
        <v>236</v>
      </c>
      <c r="L60" s="179">
        <f t="shared" si="5"/>
        <v>7473200</v>
      </c>
      <c r="M60" s="179">
        <v>7473200</v>
      </c>
      <c r="N60" s="179"/>
      <c r="O60" s="179"/>
      <c r="P60" s="179"/>
      <c r="Q60" s="179"/>
      <c r="R60" s="179"/>
      <c r="S60" s="179"/>
      <c r="T60" s="179"/>
      <c r="U60" s="179"/>
      <c r="V60" s="179"/>
      <c r="W60" s="179"/>
      <c r="X60" s="179"/>
    </row>
    <row r="61" spans="2:24" ht="15.75">
      <c r="B61" s="271" t="s">
        <v>50</v>
      </c>
      <c r="C61" s="253" t="s">
        <v>223</v>
      </c>
      <c r="D61" s="254" t="s">
        <v>227</v>
      </c>
      <c r="E61" s="254" t="s">
        <v>229</v>
      </c>
      <c r="F61" s="254" t="s">
        <v>331</v>
      </c>
      <c r="G61" s="253">
        <v>244</v>
      </c>
      <c r="H61" s="257">
        <v>226</v>
      </c>
      <c r="I61" s="254" t="s">
        <v>142</v>
      </c>
      <c r="J61" s="258" t="s">
        <v>132</v>
      </c>
      <c r="K61" s="254"/>
      <c r="L61" s="179">
        <f t="shared" si="5"/>
        <v>250000</v>
      </c>
      <c r="M61" s="179">
        <v>250000</v>
      </c>
      <c r="N61" s="179"/>
      <c r="O61" s="179"/>
      <c r="P61" s="179"/>
      <c r="Q61" s="179"/>
      <c r="R61" s="179"/>
      <c r="S61" s="179"/>
      <c r="T61" s="179"/>
      <c r="U61" s="179"/>
      <c r="V61" s="179"/>
      <c r="W61" s="179"/>
      <c r="X61" s="179"/>
    </row>
    <row r="62" spans="2:24" ht="31.5">
      <c r="B62" s="274" t="s">
        <v>53</v>
      </c>
      <c r="C62" s="253" t="s">
        <v>223</v>
      </c>
      <c r="D62" s="254" t="s">
        <v>227</v>
      </c>
      <c r="E62" s="254" t="s">
        <v>229</v>
      </c>
      <c r="F62" s="254" t="s">
        <v>331</v>
      </c>
      <c r="G62" s="253">
        <v>244</v>
      </c>
      <c r="H62" s="253">
        <v>310</v>
      </c>
      <c r="I62" s="254" t="s">
        <v>142</v>
      </c>
      <c r="J62" s="258" t="s">
        <v>132</v>
      </c>
      <c r="K62" s="254"/>
      <c r="L62" s="179">
        <f t="shared" si="5"/>
        <v>500000</v>
      </c>
      <c r="M62" s="179">
        <v>500000</v>
      </c>
      <c r="N62" s="179"/>
      <c r="O62" s="179"/>
      <c r="P62" s="179"/>
      <c r="Q62" s="179"/>
      <c r="R62" s="179"/>
      <c r="S62" s="179"/>
      <c r="T62" s="179"/>
      <c r="U62" s="179"/>
      <c r="V62" s="179"/>
      <c r="W62" s="179"/>
      <c r="X62" s="179"/>
    </row>
    <row r="63" spans="2:24" ht="31.5">
      <c r="B63" s="274" t="s">
        <v>254</v>
      </c>
      <c r="C63" s="253" t="s">
        <v>223</v>
      </c>
      <c r="D63" s="254" t="s">
        <v>227</v>
      </c>
      <c r="E63" s="254" t="s">
        <v>229</v>
      </c>
      <c r="F63" s="254" t="s">
        <v>331</v>
      </c>
      <c r="G63" s="253">
        <v>244</v>
      </c>
      <c r="H63" s="253">
        <v>346</v>
      </c>
      <c r="I63" s="254" t="s">
        <v>142</v>
      </c>
      <c r="J63" s="258" t="s">
        <v>132</v>
      </c>
      <c r="K63" s="254"/>
      <c r="L63" s="179">
        <f t="shared" si="5"/>
        <v>300000</v>
      </c>
      <c r="M63" s="179">
        <v>300000</v>
      </c>
      <c r="N63" s="150"/>
      <c r="O63" s="150"/>
      <c r="P63" s="150"/>
      <c r="Q63" s="150"/>
      <c r="R63" s="150"/>
      <c r="S63" s="150"/>
      <c r="T63" s="150"/>
      <c r="U63" s="150"/>
      <c r="V63" s="150"/>
      <c r="W63" s="150"/>
      <c r="X63" s="150"/>
    </row>
    <row r="64" spans="2:24" ht="15.75">
      <c r="B64" s="275" t="s">
        <v>47</v>
      </c>
      <c r="C64" s="184" t="s">
        <v>219</v>
      </c>
      <c r="D64" s="181" t="s">
        <v>227</v>
      </c>
      <c r="E64" s="181" t="s">
        <v>229</v>
      </c>
      <c r="F64" s="254" t="s">
        <v>329</v>
      </c>
      <c r="G64" s="184">
        <v>247</v>
      </c>
      <c r="H64" s="184">
        <v>223</v>
      </c>
      <c r="I64" s="181" t="s">
        <v>131</v>
      </c>
      <c r="J64" s="181" t="s">
        <v>132</v>
      </c>
      <c r="K64" s="181" t="s">
        <v>140</v>
      </c>
      <c r="L64" s="179">
        <v>3369200</v>
      </c>
      <c r="M64" s="179">
        <v>3369200</v>
      </c>
      <c r="N64" s="150"/>
      <c r="O64" s="150"/>
      <c r="P64" s="150"/>
      <c r="Q64" s="150"/>
      <c r="R64" s="150"/>
      <c r="S64" s="150"/>
      <c r="T64" s="150"/>
      <c r="U64" s="150"/>
      <c r="V64" s="150"/>
      <c r="W64" s="150"/>
      <c r="X64" s="150"/>
    </row>
    <row r="65" spans="2:24" ht="23.25" customHeight="1">
      <c r="B65" s="148" t="s">
        <v>28</v>
      </c>
      <c r="C65" s="151"/>
      <c r="D65" s="531" t="s">
        <v>123</v>
      </c>
      <c r="E65" s="531" t="s">
        <v>123</v>
      </c>
      <c r="F65" s="531" t="s">
        <v>123</v>
      </c>
      <c r="G65" s="322" t="s">
        <v>123</v>
      </c>
      <c r="H65" s="148"/>
      <c r="I65" s="531" t="s">
        <v>123</v>
      </c>
      <c r="J65" s="531" t="s">
        <v>123</v>
      </c>
      <c r="K65" s="130"/>
      <c r="L65" s="149"/>
      <c r="M65" s="150"/>
      <c r="N65" s="150"/>
      <c r="O65" s="150"/>
      <c r="P65" s="150"/>
      <c r="Q65" s="150"/>
      <c r="R65" s="150"/>
      <c r="S65" s="150"/>
      <c r="T65" s="150"/>
      <c r="U65" s="150"/>
      <c r="V65" s="150"/>
      <c r="W65" s="150"/>
      <c r="X65" s="150"/>
    </row>
    <row r="66" spans="2:24" ht="15">
      <c r="B66" s="153" t="s">
        <v>29</v>
      </c>
      <c r="C66" s="151"/>
      <c r="D66" s="532"/>
      <c r="E66" s="532"/>
      <c r="F66" s="532"/>
      <c r="G66" s="323"/>
      <c r="H66" s="148"/>
      <c r="I66" s="532"/>
      <c r="J66" s="532"/>
      <c r="K66" s="130"/>
      <c r="L66" s="152"/>
      <c r="M66" s="150"/>
      <c r="N66" s="150"/>
      <c r="O66" s="150"/>
      <c r="P66" s="150"/>
      <c r="Q66" s="150"/>
      <c r="R66" s="150"/>
      <c r="S66" s="150"/>
      <c r="T66" s="150"/>
      <c r="U66" s="150"/>
      <c r="V66" s="150"/>
      <c r="W66" s="150"/>
      <c r="X66" s="150"/>
    </row>
    <row r="67" spans="2:24" ht="15">
      <c r="B67" s="148" t="s">
        <v>30</v>
      </c>
      <c r="C67" s="130"/>
      <c r="D67" s="130" t="s">
        <v>10</v>
      </c>
      <c r="E67" s="130" t="s">
        <v>10</v>
      </c>
      <c r="F67" s="130" t="s">
        <v>10</v>
      </c>
      <c r="G67" s="138" t="s">
        <v>10</v>
      </c>
      <c r="H67" s="138"/>
      <c r="I67" s="130" t="s">
        <v>10</v>
      </c>
      <c r="J67" s="130" t="s">
        <v>10</v>
      </c>
      <c r="K67" s="130"/>
      <c r="L67" s="149"/>
      <c r="M67" s="150"/>
      <c r="N67" s="150"/>
      <c r="O67" s="150"/>
      <c r="P67" s="150"/>
      <c r="Q67" s="150"/>
      <c r="R67" s="150"/>
      <c r="S67" s="150"/>
      <c r="T67" s="150"/>
      <c r="U67" s="150"/>
      <c r="V67" s="150"/>
      <c r="W67" s="150"/>
      <c r="X67" s="150"/>
    </row>
    <row r="68" spans="2:24" ht="15">
      <c r="B68" s="148" t="s">
        <v>31</v>
      </c>
      <c r="C68" s="130"/>
      <c r="D68" s="130" t="s">
        <v>10</v>
      </c>
      <c r="E68" s="130" t="s">
        <v>10</v>
      </c>
      <c r="F68" s="130" t="s">
        <v>10</v>
      </c>
      <c r="G68" s="138" t="s">
        <v>10</v>
      </c>
      <c r="H68" s="138" t="s">
        <v>10</v>
      </c>
      <c r="I68" s="130" t="s">
        <v>10</v>
      </c>
      <c r="J68" s="130" t="s">
        <v>10</v>
      </c>
      <c r="K68" s="130"/>
      <c r="L68" s="149"/>
      <c r="M68" s="150"/>
      <c r="N68" s="150"/>
      <c r="O68" s="150"/>
      <c r="P68" s="150"/>
      <c r="Q68" s="150"/>
      <c r="R68" s="150"/>
      <c r="S68" s="150"/>
      <c r="T68" s="150"/>
      <c r="U68" s="150"/>
      <c r="V68" s="150"/>
      <c r="W68" s="150"/>
      <c r="X68" s="150"/>
    </row>
    <row r="69" spans="2:24" ht="15">
      <c r="B69" s="148" t="s">
        <v>32</v>
      </c>
      <c r="C69" s="130"/>
      <c r="D69" s="130" t="s">
        <v>10</v>
      </c>
      <c r="E69" s="130" t="s">
        <v>10</v>
      </c>
      <c r="F69" s="130" t="s">
        <v>10</v>
      </c>
      <c r="G69" s="138" t="s">
        <v>10</v>
      </c>
      <c r="H69" s="138" t="s">
        <v>10</v>
      </c>
      <c r="I69" s="130" t="s">
        <v>10</v>
      </c>
      <c r="J69" s="130" t="s">
        <v>10</v>
      </c>
      <c r="K69" s="130"/>
      <c r="L69" s="149"/>
      <c r="M69" s="150"/>
      <c r="N69" s="150"/>
      <c r="O69" s="150"/>
      <c r="P69" s="150"/>
      <c r="Q69" s="150"/>
      <c r="R69" s="150"/>
      <c r="S69" s="150"/>
      <c r="T69" s="150"/>
      <c r="U69" s="150"/>
      <c r="V69" s="150"/>
      <c r="W69" s="150"/>
      <c r="X69" s="150"/>
    </row>
  </sheetData>
  <sheetProtection/>
  <autoFilter ref="B31:X62"/>
  <mergeCells count="32">
    <mergeCell ref="M15:X16"/>
    <mergeCell ref="D20:D21"/>
    <mergeCell ref="E20:E21"/>
    <mergeCell ref="F20:F21"/>
    <mergeCell ref="G20:G21"/>
    <mergeCell ref="H20:H21"/>
    <mergeCell ref="I20:I21"/>
    <mergeCell ref="J20:J21"/>
    <mergeCell ref="K20:K21"/>
    <mergeCell ref="L20:L21"/>
    <mergeCell ref="B10:L10"/>
    <mergeCell ref="B11:L11"/>
    <mergeCell ref="B15:B17"/>
    <mergeCell ref="C15:C17"/>
    <mergeCell ref="D15:G16"/>
    <mergeCell ref="H15:J16"/>
    <mergeCell ref="K15:K17"/>
    <mergeCell ref="L15:L17"/>
    <mergeCell ref="R8:W8"/>
    <mergeCell ref="B9:L9"/>
    <mergeCell ref="R2:W2"/>
    <mergeCell ref="R3:W3"/>
    <mergeCell ref="R4:W4"/>
    <mergeCell ref="R5:W5"/>
    <mergeCell ref="R6:W6"/>
    <mergeCell ref="R7:W7"/>
    <mergeCell ref="D65:D66"/>
    <mergeCell ref="E65:E66"/>
    <mergeCell ref="F65:F66"/>
    <mergeCell ref="G65:G66"/>
    <mergeCell ref="I65:I66"/>
    <mergeCell ref="J65:J6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2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2022-03-17T03:37:42Z</dcterms:modified>
  <cp:category/>
  <cp:version/>
  <cp:contentType/>
  <cp:contentStatus/>
</cp:coreProperties>
</file>